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385" windowHeight="7950" activeTab="1"/>
  </bookViews>
  <sheets>
    <sheet name="保障说明费率演算" sheetId="1" r:id="rId1"/>
    <sheet name="费率" sheetId="2" r:id="rId2"/>
    <sheet name="Sheet4" sheetId="3" state="hidden" r:id="rId3"/>
    <sheet name="Sheet1" sheetId="4" r:id="rId4"/>
    <sheet name="标准体电子投保单（打印）" sheetId="5" state="hidden" r:id="rId5"/>
  </sheets>
  <definedNames>
    <definedName name="标准福利表计划二">'标准体电子投保单（打印）'!$P$33:$P$34</definedName>
    <definedName name="标准福利表计划三">'标准体电子投保单（打印）'!$Q$33</definedName>
    <definedName name="标准福利表计划一">'标准体电子投保单（打印）'!$O$33:$O$34</definedName>
    <definedName name="福利表">'标准体电子投保单（打印）'!$O$32:$Q$32</definedName>
  </definedNames>
  <calcPr calcId="145621"/>
</workbook>
</file>

<file path=xl/calcChain.xml><?xml version="1.0" encoding="utf-8"?>
<calcChain xmlns="http://schemas.openxmlformats.org/spreadsheetml/2006/main">
  <c r="B36" i="5" l="1"/>
  <c r="G35" i="5"/>
  <c r="G29" i="5"/>
  <c r="B24" i="5"/>
  <c r="I20" i="5"/>
  <c r="B20" i="5"/>
  <c r="F19" i="5"/>
  <c r="D19" i="5"/>
  <c r="H18" i="5"/>
  <c r="B18" i="5"/>
  <c r="G17" i="5"/>
  <c r="E17" i="5"/>
  <c r="D28" i="1"/>
  <c r="D27" i="1"/>
  <c r="D26" i="1"/>
  <c r="D25" i="1"/>
  <c r="D24" i="1"/>
  <c r="D23" i="1"/>
  <c r="D22" i="1"/>
  <c r="D21" i="1"/>
  <c r="D20" i="1"/>
  <c r="D19" i="1"/>
  <c r="D18" i="1"/>
  <c r="D17" i="1"/>
  <c r="D16" i="1"/>
  <c r="D15" i="1"/>
  <c r="D14" i="1"/>
  <c r="D11" i="1"/>
  <c r="D10" i="1"/>
  <c r="B9" i="1"/>
  <c r="B4" i="1"/>
  <c r="D6" i="1"/>
  <c r="E6" i="1"/>
  <c r="F6" i="1"/>
  <c r="G6" i="1"/>
  <c r="D7" i="1" l="1"/>
</calcChain>
</file>

<file path=xl/sharedStrings.xml><?xml version="1.0" encoding="utf-8"?>
<sst xmlns="http://schemas.openxmlformats.org/spreadsheetml/2006/main" count="498" uniqueCount="250">
  <si>
    <t>家庭参保人数</t>
  </si>
  <si>
    <t>被保险人姓名</t>
  </si>
  <si>
    <t>关系</t>
  </si>
  <si>
    <t>本人</t>
  </si>
  <si>
    <t>配偶</t>
  </si>
  <si>
    <t>子女</t>
  </si>
  <si>
    <t>多人人折扣系数</t>
  </si>
  <si>
    <t>年龄</t>
  </si>
  <si>
    <t>保费</t>
  </si>
  <si>
    <t>总保费</t>
  </si>
  <si>
    <t>计划一扩展非普通部和手术植入器材费加费系数</t>
  </si>
  <si>
    <t>计划选择</t>
  </si>
  <si>
    <t>计划二</t>
  </si>
  <si>
    <t>医院限制</t>
  </si>
  <si>
    <t>—境内二级（含）以上公立医疗机构（含非普通部）</t>
  </si>
  <si>
    <t>总保险项目</t>
  </si>
  <si>
    <t>年赔付限额</t>
  </si>
  <si>
    <t>终身赔付限额</t>
  </si>
  <si>
    <t>等待期</t>
  </si>
  <si>
    <t>30天</t>
  </si>
  <si>
    <t>赔付比例</t>
  </si>
  <si>
    <t>住院费用项目</t>
  </si>
  <si>
    <t>床位费</t>
  </si>
  <si>
    <t>膳食费、护理费</t>
  </si>
  <si>
    <t>重症监护室费</t>
  </si>
  <si>
    <t>检查检验费</t>
  </si>
  <si>
    <t>手术费、麻醉费、药品费、材料费、医疗机构拥有的医疗设备使用费</t>
  </si>
  <si>
    <t>治疗费、医生费</t>
  </si>
  <si>
    <t>手术植入器材费</t>
  </si>
  <si>
    <t>西式理疗费</t>
  </si>
  <si>
    <t>耐用医疗设备费</t>
  </si>
  <si>
    <t>陪床费</t>
  </si>
  <si>
    <t>同城急救车费</t>
  </si>
  <si>
    <t>癌症治疗、肾透析</t>
  </si>
  <si>
    <t>器官移植</t>
  </si>
  <si>
    <t>临终关怀</t>
  </si>
  <si>
    <t>精神和心理障碍</t>
  </si>
  <si>
    <r>
      <rPr>
        <sz val="15"/>
        <color theme="1"/>
        <rFont val="宋体"/>
        <family val="3"/>
        <charset val="134"/>
      </rPr>
      <t>年龄</t>
    </r>
    <r>
      <rPr>
        <sz val="15"/>
        <color theme="1"/>
        <rFont val="宋体"/>
        <family val="3"/>
        <charset val="134"/>
      </rPr>
      <t>（</t>
    </r>
    <r>
      <rPr>
        <sz val="15"/>
        <color theme="1"/>
        <rFont val="宋体"/>
        <family val="3"/>
        <charset val="134"/>
      </rPr>
      <t>周岁</t>
    </r>
    <r>
      <rPr>
        <sz val="15"/>
        <color theme="1"/>
        <rFont val="宋体"/>
        <family val="3"/>
        <charset val="134"/>
      </rPr>
      <t>）</t>
    </r>
  </si>
  <si>
    <t>计划一</t>
  </si>
  <si>
    <r>
      <rPr>
        <sz val="15"/>
        <color theme="1"/>
        <rFont val="宋体"/>
        <family val="3"/>
        <charset val="134"/>
      </rPr>
      <t>7</t>
    </r>
    <r>
      <rPr>
        <sz val="15"/>
        <color theme="1"/>
        <rFont val="宋体"/>
        <family val="3"/>
        <charset val="134"/>
      </rPr>
      <t>0-74</t>
    </r>
  </si>
  <si>
    <r>
      <rPr>
        <sz val="15"/>
        <color theme="1"/>
        <rFont val="宋体"/>
        <family val="3"/>
        <charset val="134"/>
      </rPr>
      <t>7</t>
    </r>
    <r>
      <rPr>
        <sz val="15"/>
        <color theme="1"/>
        <rFont val="宋体"/>
        <family val="3"/>
        <charset val="134"/>
      </rPr>
      <t>5-79</t>
    </r>
  </si>
  <si>
    <r>
      <rPr>
        <sz val="15"/>
        <color theme="1"/>
        <rFont val="宋体"/>
        <family val="3"/>
        <charset val="134"/>
      </rPr>
      <t>8</t>
    </r>
    <r>
      <rPr>
        <sz val="15"/>
        <color theme="1"/>
        <rFont val="宋体"/>
        <family val="3"/>
        <charset val="134"/>
      </rPr>
      <t>0-84</t>
    </r>
  </si>
  <si>
    <r>
      <rPr>
        <sz val="15"/>
        <color theme="1"/>
        <rFont val="宋体"/>
        <family val="3"/>
        <charset val="134"/>
      </rPr>
      <t>永安·复星『乐</t>
    </r>
    <r>
      <rPr>
        <sz val="15"/>
        <color theme="1"/>
        <rFont val="宋体"/>
        <family val="3"/>
        <charset val="134"/>
      </rPr>
      <t>健</t>
    </r>
    <r>
      <rPr>
        <sz val="15"/>
        <color theme="1"/>
        <rFont val="宋体"/>
        <family val="3"/>
        <charset val="134"/>
      </rPr>
      <t>一生</t>
    </r>
    <r>
      <rPr>
        <sz val="15"/>
        <color theme="1"/>
        <rFont val="宋体"/>
        <family val="3"/>
        <charset val="134"/>
      </rPr>
      <t>』</t>
    </r>
    <r>
      <rPr>
        <sz val="15"/>
        <color theme="1"/>
        <rFont val="宋体"/>
        <family val="3"/>
        <charset val="134"/>
      </rPr>
      <t>医疗险</t>
    </r>
    <r>
      <rPr>
        <sz val="15"/>
        <color theme="1"/>
        <rFont val="宋体"/>
        <family val="3"/>
        <charset val="134"/>
      </rPr>
      <t>-</t>
    </r>
    <r>
      <rPr>
        <sz val="15"/>
        <color theme="1"/>
        <rFont val="宋体"/>
        <family val="3"/>
        <charset val="134"/>
      </rPr>
      <t>门诊费率</t>
    </r>
  </si>
  <si>
    <r>
      <rPr>
        <sz val="15"/>
        <color theme="1"/>
        <rFont val="宋体"/>
        <family val="3"/>
        <charset val="134"/>
      </rPr>
      <t>0</t>
    </r>
    <r>
      <rPr>
        <sz val="15"/>
        <color theme="1"/>
        <rFont val="宋体"/>
        <family val="3"/>
        <charset val="134"/>
      </rPr>
      <t>-7</t>
    </r>
  </si>
  <si>
    <t>8-18</t>
  </si>
  <si>
    <r>
      <rPr>
        <sz val="15"/>
        <color theme="1"/>
        <rFont val="宋体"/>
        <family val="3"/>
        <charset val="134"/>
      </rPr>
      <t>1</t>
    </r>
    <r>
      <rPr>
        <sz val="15"/>
        <color theme="1"/>
        <rFont val="宋体"/>
        <family val="3"/>
        <charset val="134"/>
      </rPr>
      <t>9-24</t>
    </r>
  </si>
  <si>
    <r>
      <rPr>
        <sz val="15"/>
        <color theme="1"/>
        <rFont val="宋体"/>
        <family val="3"/>
        <charset val="134"/>
      </rPr>
      <t>2</t>
    </r>
    <r>
      <rPr>
        <sz val="15"/>
        <color theme="1"/>
        <rFont val="宋体"/>
        <family val="3"/>
        <charset val="134"/>
      </rPr>
      <t>5-29</t>
    </r>
  </si>
  <si>
    <r>
      <rPr>
        <sz val="15"/>
        <color theme="1"/>
        <rFont val="宋体"/>
        <family val="3"/>
        <charset val="134"/>
      </rPr>
      <t>3</t>
    </r>
    <r>
      <rPr>
        <sz val="15"/>
        <color theme="1"/>
        <rFont val="宋体"/>
        <family val="3"/>
        <charset val="134"/>
      </rPr>
      <t>0-34</t>
    </r>
  </si>
  <si>
    <r>
      <rPr>
        <sz val="15"/>
        <color theme="1"/>
        <rFont val="宋体"/>
        <family val="3"/>
        <charset val="134"/>
      </rPr>
      <t>3</t>
    </r>
    <r>
      <rPr>
        <sz val="15"/>
        <color theme="1"/>
        <rFont val="宋体"/>
        <family val="3"/>
        <charset val="134"/>
      </rPr>
      <t>5-39</t>
    </r>
  </si>
  <si>
    <r>
      <rPr>
        <sz val="15"/>
        <color theme="1"/>
        <rFont val="宋体"/>
        <family val="3"/>
        <charset val="134"/>
      </rPr>
      <t>4</t>
    </r>
    <r>
      <rPr>
        <sz val="15"/>
        <color theme="1"/>
        <rFont val="宋体"/>
        <family val="3"/>
        <charset val="134"/>
      </rPr>
      <t>0-44</t>
    </r>
  </si>
  <si>
    <r>
      <rPr>
        <sz val="15"/>
        <color theme="1"/>
        <rFont val="宋体"/>
        <family val="3"/>
        <charset val="134"/>
      </rPr>
      <t>4</t>
    </r>
    <r>
      <rPr>
        <sz val="15"/>
        <color theme="1"/>
        <rFont val="宋体"/>
        <family val="3"/>
        <charset val="134"/>
      </rPr>
      <t>5-49</t>
    </r>
  </si>
  <si>
    <r>
      <rPr>
        <sz val="15"/>
        <color theme="1"/>
        <rFont val="宋体"/>
        <family val="3"/>
        <charset val="134"/>
      </rPr>
      <t>5</t>
    </r>
    <r>
      <rPr>
        <sz val="15"/>
        <color theme="1"/>
        <rFont val="宋体"/>
        <family val="3"/>
        <charset val="134"/>
      </rPr>
      <t>0-54</t>
    </r>
  </si>
  <si>
    <r>
      <rPr>
        <sz val="15"/>
        <color theme="1"/>
        <rFont val="宋体"/>
        <family val="3"/>
        <charset val="134"/>
      </rPr>
      <t>5</t>
    </r>
    <r>
      <rPr>
        <sz val="15"/>
        <color theme="1"/>
        <rFont val="宋体"/>
        <family val="3"/>
        <charset val="134"/>
      </rPr>
      <t>5-59</t>
    </r>
  </si>
  <si>
    <r>
      <rPr>
        <sz val="15"/>
        <color theme="1"/>
        <rFont val="宋体"/>
        <family val="3"/>
        <charset val="134"/>
      </rPr>
      <t>6</t>
    </r>
    <r>
      <rPr>
        <sz val="15"/>
        <color theme="1"/>
        <rFont val="宋体"/>
        <family val="3"/>
        <charset val="134"/>
      </rPr>
      <t>0-64</t>
    </r>
  </si>
  <si>
    <r>
      <rPr>
        <sz val="15"/>
        <color theme="1"/>
        <rFont val="宋体"/>
        <family val="3"/>
        <charset val="134"/>
      </rPr>
      <t>6</t>
    </r>
    <r>
      <rPr>
        <sz val="15"/>
        <color theme="1"/>
        <rFont val="宋体"/>
        <family val="3"/>
        <charset val="134"/>
      </rPr>
      <t>5-69</t>
    </r>
  </si>
  <si>
    <t>保险人指定或认可的医疗机构</t>
  </si>
  <si>
    <t>包括:</t>
  </si>
  <si>
    <r>
      <rPr>
        <sz val="9"/>
        <color rgb="FF000000"/>
        <rFont val="宋体"/>
        <family val="3"/>
        <charset val="134"/>
      </rPr>
      <t>—境内二级（含）以上公立医疗机构</t>
    </r>
    <r>
      <rPr>
        <sz val="9"/>
        <color rgb="FFFF0000"/>
        <rFont val="宋体"/>
        <family val="3"/>
        <charset val="134"/>
      </rPr>
      <t>普通部</t>
    </r>
  </si>
  <si>
    <t>保险金额</t>
  </si>
  <si>
    <t>住院</t>
  </si>
  <si>
    <t>等待期：30日</t>
  </si>
  <si>
    <t>赔付比例：100%</t>
  </si>
  <si>
    <t>费用项目</t>
  </si>
  <si>
    <t>含</t>
  </si>
  <si>
    <t>日费用限额1000元</t>
  </si>
  <si>
    <t>日费用限额2000元</t>
  </si>
  <si>
    <t>累计赔付限额20000元</t>
  </si>
  <si>
    <t>累计赔付限额40000元</t>
  </si>
  <si>
    <t>累计赔付限额50000元</t>
  </si>
  <si>
    <t>不含</t>
  </si>
  <si>
    <t>日费用限额600元</t>
  </si>
  <si>
    <t>意外或疾病（对由下列意外或疾病引起的上述费用项目）</t>
  </si>
  <si>
    <t>累计赔付限额100000元</t>
  </si>
  <si>
    <t>累计赔付限额200000元</t>
  </si>
  <si>
    <t>累计日数限额30天</t>
  </si>
  <si>
    <t>保险计划</t>
  </si>
  <si>
    <t>定制计划</t>
  </si>
  <si>
    <t>200000元</t>
  </si>
  <si>
    <t>500000元</t>
  </si>
  <si>
    <t>1000000元</t>
  </si>
  <si>
    <t>2500000元</t>
  </si>
  <si>
    <t>累计日数限额30日</t>
  </si>
  <si>
    <t>门诊</t>
  </si>
  <si>
    <t>累计赔付限额15000元</t>
  </si>
  <si>
    <t>累计赔付限额35000元</t>
  </si>
  <si>
    <t>挂号费、诊察费</t>
  </si>
  <si>
    <t>次赔付限额100元</t>
  </si>
  <si>
    <t>次赔付限额300元</t>
  </si>
  <si>
    <t>治疗费</t>
  </si>
  <si>
    <t>药品费</t>
  </si>
  <si>
    <t>累计赔偿限额10000元</t>
  </si>
  <si>
    <t>累计赔偿限额30000元</t>
  </si>
  <si>
    <t>手术费</t>
  </si>
  <si>
    <t>非正式住院的留院观察费用</t>
  </si>
  <si>
    <t>中式理疗费</t>
  </si>
  <si>
    <t>累计次数限额10次,累计赔偿限额1000元</t>
  </si>
  <si>
    <t>累计次数限额10次,累计赔偿限额2000元</t>
  </si>
  <si>
    <t>累计次数限额10次,累计赔付限额2000元</t>
  </si>
  <si>
    <t>累计次数限额10次,累计赔付限额4000元</t>
  </si>
  <si>
    <t>与住院情形对应费用合计:累计赔付限额20000元</t>
  </si>
  <si>
    <t>中医(不含中式理疗)</t>
  </si>
  <si>
    <t>累计次数限额10次，累计赔付限额1000元</t>
  </si>
  <si>
    <t>累计次数限额15次，累计赔付限额2000元</t>
  </si>
  <si>
    <t>牙科意外伤害医疗</t>
  </si>
  <si>
    <t>累计次数限额5次</t>
  </si>
  <si>
    <t>乐健一生医疗保险个人投保单（电子信息搜集表）</t>
  </si>
  <si>
    <t>温馨提示</t>
  </si>
  <si>
    <t>在填写本投保申请前，请要求业务人员提供保险条。请仔细阅读条款，尤其是责任免除、合同解除等内容，并听取业务人员的说明，若对业务人员的说明有不明白或有异议，请在填写本投保单之前向业务人员进行询问，若未询问，视同已经对条款内容完全理解并无异议。</t>
  </si>
  <si>
    <t>投保人对被保险人应当具有保险利益，否则依据保险法合同无效。</t>
  </si>
  <si>
    <t>请如实填写并确定所填写的内容全部正确无误，所有勾选事项请以“是”或者“否”表示。根据保险法和相关规定，若您未履行如实告知义务，则可能会导致保险合同被解除或本公司不承担相关保险责任。</t>
  </si>
  <si>
    <t>若有被保险人停止在中国大陆居住的连续时间超过三个月的话，请及时通知本公司。本公司保留改变保费或拒绝承保的权利。</t>
  </si>
  <si>
    <t>投保时请提供投保人及所有被保险人的有效的身份证或护照等证件复印件。</t>
  </si>
  <si>
    <t>本投保单须由投保人亲笔签名确认，不得以任何形式委托他人代签。</t>
  </si>
  <si>
    <t>第一部分：投保人及被保险人信息</t>
  </si>
  <si>
    <t>投保人</t>
  </si>
  <si>
    <t>姓名</t>
  </si>
  <si>
    <t>张三</t>
  </si>
  <si>
    <t>证照类型</t>
  </si>
  <si>
    <t>身份证</t>
  </si>
  <si>
    <t>证照号码</t>
  </si>
  <si>
    <r>
      <rPr>
        <sz val="10"/>
        <color theme="1"/>
        <rFont val="微软雅黑"/>
        <family val="2"/>
        <charset val="134"/>
      </rPr>
      <t>3</t>
    </r>
    <r>
      <rPr>
        <sz val="10"/>
        <color theme="1"/>
        <rFont val="微软雅黑"/>
        <family val="2"/>
        <charset val="134"/>
      </rPr>
      <t>10101197401011234</t>
    </r>
  </si>
  <si>
    <t>手机</t>
  </si>
  <si>
    <t>住所/邮编</t>
  </si>
  <si>
    <t>北京</t>
  </si>
  <si>
    <t>电子邮箱</t>
  </si>
  <si>
    <t>保单邮寄地址/收件人/电话</t>
  </si>
  <si>
    <t>主被保险人</t>
  </si>
  <si>
    <t>与投保人关系</t>
  </si>
  <si>
    <t>性别</t>
  </si>
  <si>
    <t>吸烟</t>
  </si>
  <si>
    <t>否</t>
  </si>
  <si>
    <t>生日</t>
  </si>
  <si>
    <t>身高（CM）</t>
  </si>
  <si>
    <t>体重（KG）</t>
  </si>
  <si>
    <t>手机号码</t>
  </si>
  <si>
    <t>国籍</t>
  </si>
  <si>
    <t>中国</t>
  </si>
  <si>
    <t>证件类型</t>
  </si>
  <si>
    <t>证件号码</t>
  </si>
  <si>
    <t>婚姻状况</t>
  </si>
  <si>
    <t>住所</t>
  </si>
  <si>
    <t>邮编</t>
  </si>
  <si>
    <t>行业</t>
  </si>
  <si>
    <t>职位</t>
  </si>
  <si>
    <t>职务内容</t>
  </si>
  <si>
    <t>工作单位</t>
  </si>
  <si>
    <t>附属被保险人</t>
  </si>
  <si>
    <t>与主被保险人关系</t>
  </si>
  <si>
    <t>有子女</t>
  </si>
  <si>
    <t>其他</t>
  </si>
  <si>
    <t>单身</t>
  </si>
  <si>
    <t>标准福利表计划一</t>
  </si>
  <si>
    <r>
      <rPr>
        <sz val="11"/>
        <color theme="1"/>
        <rFont val="宋体"/>
        <family val="3"/>
        <charset val="134"/>
      </rPr>
      <t>标准福利表计划</t>
    </r>
    <r>
      <rPr>
        <sz val="11"/>
        <color theme="1"/>
        <rFont val="宋体"/>
        <family val="3"/>
        <charset val="134"/>
      </rPr>
      <t>二</t>
    </r>
  </si>
  <si>
    <t>标准福利表计划三</t>
  </si>
  <si>
    <t>住院+门诊</t>
  </si>
  <si>
    <t>第二部分：险种计划</t>
  </si>
  <si>
    <t>险种名称</t>
  </si>
  <si>
    <t>乐健一生医疗保险</t>
  </si>
  <si>
    <t>福利表</t>
  </si>
  <si>
    <t>申请保障生效日期：</t>
  </si>
  <si>
    <t>年  月  日</t>
  </si>
  <si>
    <t>保险期限</t>
  </si>
  <si>
    <t>一年</t>
  </si>
  <si>
    <t>（注：起保日期为交单日5个自然日后（由签署日期起计）由于保险公司审核及付款。保险费应该在保障生效日期前缴纳）</t>
  </si>
  <si>
    <t>（注：住院为基础保险责任，在投保住院责任后方可选择投保其他责任）</t>
  </si>
  <si>
    <t>第三部分：争议解决</t>
  </si>
  <si>
    <t>协商不成的提交：</t>
  </si>
  <si>
    <t>有管辖权的人民法院</t>
  </si>
  <si>
    <t>第四部分：健康调查问卷</t>
  </si>
  <si>
    <t>请就主被保险人及其每一附属被保险人的健康状况回答下列问题。若答案为“是”请详细说明并提交相关检查报告。主被保险人或其每一附属被保险人是否：</t>
  </si>
  <si>
    <t>曾住过院或做过手术？</t>
  </si>
  <si>
    <t>曾伤残过或治疗费超过人民币40,000元？</t>
  </si>
  <si>
    <t>体检时被告知有任何异常？</t>
  </si>
  <si>
    <t>曾因病或遭受意外伤害而休病假30天或以上？</t>
  </si>
  <si>
    <t>在一年内有入院或手术安排？</t>
  </si>
  <si>
    <t>有不适症状、曾经被诊断有或治疗过以下情况：</t>
  </si>
  <si>
    <t>A</t>
  </si>
  <si>
    <t>慢性咳嗽，咯痰，咯血，哮喘，呼吸困难，支气管扩张，气胸，肺气肿，结核，胸膜炎，慢性支气管炎或其他呼吸系统疾病？</t>
  </si>
  <si>
    <t>B</t>
  </si>
  <si>
    <t>腰痛，尿频，尿急，尿痛，排尿困难，血尿，蛋白尿，尿量异常，夜尿增多，面部浮肿，肾或尿路结石，肾炎，肾病，肾囊肿，肾积水或其他泌尿系统疾病？</t>
  </si>
  <si>
    <t>C</t>
  </si>
  <si>
    <t>返酸，嗳气，恶心，腹胀，腹痛，便秘，腹泻，呕血，黑便，便血，黄疸，吞咽困难，溃疡，肠炎，胃病，疝气，直肠疾病，乙肝病毒携带，肝脏疾病，胆囊疾病，胰腺疾病或其他消化系统疾病？</t>
  </si>
  <si>
    <t>D</t>
  </si>
  <si>
    <t>心悸，活动后气促，咯血，下肢水肿或静脉曲张，胸部不适或胸闷，晕厥，风湿热或心脏杂音，心律不齐，心肌炎，心血管疾病，心肌梗死，中风，动脉瘤，冠心病，高血压，高血脂，或其他循环系统疾病？</t>
  </si>
  <si>
    <t>E</t>
  </si>
  <si>
    <t>头昏，牙龈出血，鼻出血，皮下出血，紫癜，骨痛，贫血或其他血液系统疾病？</t>
  </si>
  <si>
    <t>F</t>
  </si>
  <si>
    <t>关节炎，痛风，腰背痛，颈椎病，腰椎病，肌肉萎缩，神经损害或其他肌肉骨骼/关节疾病？</t>
  </si>
  <si>
    <t>G</t>
  </si>
  <si>
    <t>多汗，多饮，多尿，双手震颤，肥胖，色素沉着，闭经，糖尿病，甲状腺疾病，或其他代谢和内分泌系统疾病？</t>
  </si>
  <si>
    <t>H</t>
  </si>
  <si>
    <t>头昏，眩晕，晕厥，记忆力减退，视力障碍，意识障碍，震颤，抽搐，惊厥，瘫痪，感觉异常，癫痫，失去知觉或其他神经系统疾病？</t>
  </si>
  <si>
    <t>I</t>
  </si>
  <si>
    <t>前列腺疾病，乳腺痛，乳腺炎，月经不调，月经过多，子宫内膜异位症，子宫异常增大，卵巢囊肿， 不孕不育，或其他男／女性生殖系统疾病？</t>
  </si>
  <si>
    <t>J</t>
  </si>
  <si>
    <t>癌症，瘤或肿块，息肉，囊肿，腺体、淋巴结或器官增生肿大，皮肤疾病或色素沉着，乳房异常增生或其他相关的疾病？</t>
  </si>
  <si>
    <t>K</t>
  </si>
  <si>
    <t>HIV病毒感染，艾滋病，艾滋相关综合征或其他免疫系统疾病，传染病或性病？</t>
  </si>
  <si>
    <t>L</t>
  </si>
  <si>
    <t>酗酒，吸毒，药物滥用，精神/神经、行为、情感或饮食障碍？</t>
  </si>
  <si>
    <t>M</t>
  </si>
  <si>
    <t>白内障、青光眼或其他眼疾患；听力损失；任何耳鼻喉疾患？</t>
  </si>
  <si>
    <t>N</t>
  </si>
  <si>
    <t>伤残性疾病，身体缺陷，遭受意外伤害影响、先天性疾病，遗传性疾病，基因缺陷，家族病史？</t>
  </si>
  <si>
    <t>O</t>
  </si>
  <si>
    <t>主被保险人或其附属被保险人 a. 现在怀孕了吗？ b. 是否有怀孕并发症？ c. 正打算通过自然或人工的方式拥有子女？ d. 因不育被建议需要接受检查、治疗、服药、或手术？</t>
  </si>
  <si>
    <t>P</t>
  </si>
  <si>
    <t>除了以上情况主被保险人或其附属被保险人: a. 每天抽烟超过15支或以任何方式食用烟草？ b. 在过去5年中，一年内体重增加或减少超过12公斤或25磅？ c. 其他的疾病？</t>
  </si>
  <si>
    <t>第五部分：缴费方式和转账授权</t>
  </si>
  <si>
    <t>付款人</t>
  </si>
  <si>
    <t>个人付款</t>
  </si>
  <si>
    <t>（以投保人姓名开具发票）</t>
  </si>
  <si>
    <t>是</t>
  </si>
  <si>
    <t>是否授权保险人从投保人指定账户（限以中国大陆身份证办理的借记卡）自动转账扣款？</t>
  </si>
  <si>
    <t>工商银行ICBC</t>
  </si>
  <si>
    <t>开户名</t>
  </si>
  <si>
    <t>账号</t>
  </si>
  <si>
    <t>保费自动转账付款授权申明</t>
  </si>
  <si>
    <t>投保人作为上述授权账户所有人同意授权永安财产保险有限公司（“贵公司”）及相关授权银行从上述指定的银行卡账户中划转投保人应缴付的保险合同项下的保险费。</t>
  </si>
  <si>
    <t>如因该授权账户中预留金额不足缴付保险费所引起的一切后果，由投保人负责。</t>
  </si>
  <si>
    <t>账户所有人在投保单上的签名及签署日期视同为本授权声明的签名及生效日期。</t>
  </si>
  <si>
    <t>本人保证所提供的授权账户确为本人所有，若因该授权账户之准确性而引起任何纠纷，均与贵公司无关，由本人承担一切责任。</t>
  </si>
  <si>
    <t>公司付款</t>
  </si>
  <si>
    <t>（以公司中文名开具发票）</t>
  </si>
  <si>
    <t>公司名称</t>
  </si>
  <si>
    <t>（注：公司名称必须与付款单位名称保持一致。若最终付款单位名称与所提供的名称不符，将以投保人名为依据开具发票）</t>
  </si>
  <si>
    <t>第六部分：声明与授权</t>
  </si>
  <si>
    <t>你公司已对投保险种的各项保险条款内容履行了说明义务，并对保险责任、福利表、保险期间、责任免除、合同解除、保险金申请等履行 了明确说明义务，上述内容本人均已阅读和理解，并同意遵守。</t>
  </si>
  <si>
    <t>本人经仔细审阅后确认本投保单各项填写内容均属实，与之有关的资料均完整、确实无误，并由本人亲自提供。本人对上述问题所涉及的 现在及过去的健康状况、生活方式和习惯均无隐瞒或遗漏。</t>
  </si>
  <si>
    <t>在填写本投保单后、你公司出具保险合同之前，如果任何被保险人的身体状况发生变化，本人同意立即通知你公司。</t>
  </si>
  <si>
    <t>本人理解并同意你公司对本投保书有拒绝或接受的权利。如果你公司对本投保申请书没有提出异议，本人同意你公司直接安排出具正式保 险合同。本人愿意按照保险条款的规定或付费通知支付保险费。</t>
  </si>
  <si>
    <t>本人谨此授权，凡知道或拥有任何有关本人及被保险人健康及其他情况的任何医院、诊所、医生、保险公司或其他机构/人士，均可将有关 资料提供给你公司，此授权书的影印本也同样有效。</t>
  </si>
  <si>
    <t>本人谨此授权你公司在以提供保障及客户服务为目的之前提下，使用或向第三方机构提供本人及被保险人的相关个人信息。</t>
  </si>
  <si>
    <t>本人理解你公司有权向本人及被保险人索取最新的医疗报告，本人及被保险人将承担由此而产生的费用。</t>
  </si>
  <si>
    <t>本人已知晓：只有在你公司依据本投保单同意承保并签发有关保险合同后，保险合同方始生效，生效日以保险合同所载为准。</t>
  </si>
  <si>
    <t>投保人签名：</t>
  </si>
  <si>
    <t>签字日期：</t>
  </si>
  <si>
    <t>年   月   日</t>
  </si>
  <si>
    <t>分类限额</t>
    <phoneticPr fontId="29" type="noConversion"/>
  </si>
  <si>
    <r>
      <rPr>
        <b/>
        <sz val="16"/>
        <color theme="1"/>
        <rFont val="微软雅黑"/>
        <family val="2"/>
        <charset val="134"/>
      </rPr>
      <t>乐健一生住院专用保费试算表</t>
    </r>
    <r>
      <rPr>
        <sz val="11"/>
        <color theme="1"/>
        <rFont val="微软雅黑"/>
        <family val="2"/>
        <charset val="134"/>
      </rPr>
      <t>（南燕618保险平台专用）</t>
    </r>
    <phoneticPr fontId="29" type="noConversion"/>
  </si>
  <si>
    <t>黄小苑</t>
  </si>
  <si>
    <t>戴乐飞</t>
  </si>
  <si>
    <t>戴林</t>
    <phoneticPr fontId="29" type="noConversion"/>
  </si>
  <si>
    <t>计划一</t>
    <phoneticPr fontId="29" type="noConversion"/>
  </si>
  <si>
    <t>计划三</t>
    <phoneticPr fontId="29" type="noConversion"/>
  </si>
  <si>
    <t>住院</t>
    <phoneticPr fontId="29" type="noConversion"/>
  </si>
  <si>
    <t>住院+门诊</t>
    <phoneticPr fontId="29" type="noConversion"/>
  </si>
  <si>
    <t>住院</t>
    <phoneticPr fontId="29" type="noConversion"/>
  </si>
  <si>
    <t>永安·复星『乐健一生』医疗险-南燕费率</t>
    <phoneticPr fontId="29" type="noConversion"/>
  </si>
  <si>
    <t>年龄（周岁）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</si>
</sst>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33" x14ac:knownFonts="1">
    <font>
      <sz val="11"/>
      <color theme="1"/>
      <name val="宋体"/>
      <charset val="134"/>
      <scheme val="minor"/>
    </font>
    <font>
      <b/>
      <sz val="20"/>
      <color theme="1"/>
      <name val="微软雅黑"/>
      <family val="2"/>
      <charset val="134"/>
    </font>
    <font>
      <sz val="8"/>
      <color rgb="FFFF0000"/>
      <name val="微软雅黑"/>
      <family val="2"/>
      <charset val="134"/>
    </font>
    <font>
      <sz val="9"/>
      <color rgb="FFFF0000"/>
      <name val="微软雅黑"/>
      <family val="2"/>
      <charset val="134"/>
    </font>
    <font>
      <b/>
      <sz val="10"/>
      <color theme="1"/>
      <name val="宋体"/>
      <family val="3"/>
      <charset val="134"/>
      <scheme val="minor"/>
    </font>
    <font>
      <b/>
      <u/>
      <sz val="10"/>
      <color theme="1"/>
      <name val="宋体"/>
      <family val="3"/>
      <charset val="134"/>
      <scheme val="minor"/>
    </font>
    <font>
      <sz val="10"/>
      <color theme="1"/>
      <name val="微软雅黑"/>
      <family val="2"/>
      <charset val="134"/>
    </font>
    <font>
      <b/>
      <sz val="8"/>
      <color rgb="FFFF0000"/>
      <name val="微软雅黑"/>
      <family val="2"/>
      <charset val="134"/>
    </font>
    <font>
      <b/>
      <u/>
      <sz val="10"/>
      <color theme="1"/>
      <name val="微软雅黑"/>
      <family val="2"/>
      <charset val="134"/>
    </font>
    <font>
      <sz val="11"/>
      <color theme="1"/>
      <name val="微软雅黑"/>
      <family val="2"/>
      <charset val="134"/>
    </font>
    <font>
      <sz val="10"/>
      <color theme="1"/>
      <name val="宋体"/>
      <family val="3"/>
      <charset val="134"/>
      <scheme val="minor"/>
    </font>
    <font>
      <sz val="10"/>
      <color theme="1"/>
      <name val="微软雅黑"/>
      <family val="2"/>
      <charset val="134"/>
    </font>
    <font>
      <sz val="8"/>
      <color theme="1"/>
      <name val="微软雅黑"/>
      <family val="2"/>
      <charset val="134"/>
    </font>
    <font>
      <b/>
      <sz val="9"/>
      <color theme="1"/>
      <name val="微软雅黑"/>
      <family val="2"/>
      <charset val="134"/>
    </font>
    <font>
      <sz val="9"/>
      <color theme="1"/>
      <name val="微软雅黑"/>
      <family val="2"/>
      <charset val="134"/>
    </font>
    <font>
      <sz val="11"/>
      <color theme="1"/>
      <name val="宋体"/>
      <family val="3"/>
      <charset val="134"/>
      <scheme val="minor"/>
    </font>
    <font>
      <sz val="8"/>
      <color theme="1"/>
      <name val="宋体"/>
      <family val="3"/>
      <charset val="134"/>
      <scheme val="minor"/>
    </font>
    <font>
      <b/>
      <sz val="9"/>
      <color rgb="FF000000"/>
      <name val="宋体"/>
      <family val="3"/>
      <charset val="134"/>
      <scheme val="minor"/>
    </font>
    <font>
      <sz val="9"/>
      <color rgb="FF000000"/>
      <name val="宋体"/>
      <family val="3"/>
      <charset val="134"/>
      <scheme val="minor"/>
    </font>
    <font>
      <sz val="9"/>
      <color rgb="FFFF0000"/>
      <name val="宋体"/>
      <family val="3"/>
      <charset val="134"/>
      <scheme val="minor"/>
    </font>
    <font>
      <b/>
      <sz val="9"/>
      <color rgb="FF000000"/>
      <name val="宋体"/>
      <family val="3"/>
      <charset val="134"/>
    </font>
    <font>
      <sz val="9"/>
      <color rgb="FF000000"/>
      <name val="宋体"/>
      <family val="3"/>
      <charset val="134"/>
    </font>
    <font>
      <sz val="9"/>
      <color rgb="FFFF0000"/>
      <name val="宋体"/>
      <family val="3"/>
      <charset val="134"/>
    </font>
    <font>
      <sz val="15"/>
      <color theme="1"/>
      <name val="宋体"/>
      <family val="3"/>
      <charset val="134"/>
    </font>
    <font>
      <b/>
      <sz val="11"/>
      <color theme="1"/>
      <name val="微软雅黑"/>
      <family val="2"/>
      <charset val="134"/>
    </font>
    <font>
      <b/>
      <sz val="11"/>
      <color theme="4" tint="0.39988402966399123"/>
      <name val="微软雅黑"/>
      <family val="2"/>
      <charset val="134"/>
    </font>
    <font>
      <sz val="11"/>
      <color theme="4" tint="0.39988402966399123"/>
      <name val="微软雅黑"/>
      <family val="2"/>
      <charset val="134"/>
    </font>
    <font>
      <sz val="11"/>
      <color theme="1"/>
      <name val="宋体"/>
      <family val="3"/>
      <charset val="134"/>
    </font>
    <font>
      <b/>
      <sz val="16"/>
      <color theme="1"/>
      <name val="微软雅黑"/>
      <family val="2"/>
      <charset val="134"/>
    </font>
    <font>
      <sz val="9"/>
      <name val="宋体"/>
      <family val="3"/>
      <charset val="134"/>
      <scheme val="minor"/>
    </font>
    <font>
      <sz val="11"/>
      <color theme="1"/>
      <name val="微软雅黑"/>
      <family val="2"/>
      <charset val="134"/>
    </font>
    <font>
      <b/>
      <sz val="14"/>
      <color theme="1"/>
      <name val="宋体"/>
      <family val="3"/>
      <charset val="134"/>
    </font>
    <font>
      <b/>
      <sz val="14"/>
      <color theme="1"/>
      <name val="宋体"/>
      <family val="3"/>
      <charset val="134"/>
      <scheme val="minor"/>
    </font>
  </fonts>
  <fills count="13">
    <fill>
      <patternFill patternType="none"/>
    </fill>
    <fill>
      <patternFill patternType="gray125"/>
    </fill>
    <fill>
      <patternFill patternType="solid">
        <fgColor theme="0"/>
        <bgColor indexed="64"/>
      </patternFill>
    </fill>
    <fill>
      <patternFill patternType="solid">
        <fgColor theme="7" tint="0.79992065187536243"/>
        <bgColor indexed="64"/>
      </patternFill>
    </fill>
    <fill>
      <patternFill patternType="solid">
        <fgColor theme="2"/>
        <bgColor indexed="64"/>
      </patternFill>
    </fill>
    <fill>
      <patternFill patternType="solid">
        <fgColor rgb="FFFFFF00"/>
        <bgColor indexed="64"/>
      </patternFill>
    </fill>
    <fill>
      <patternFill patternType="solid">
        <fgColor rgb="FFD8D8D8"/>
        <bgColor indexed="64"/>
      </patternFill>
    </fill>
    <fill>
      <patternFill patternType="solid">
        <fgColor rgb="FFFFC000"/>
        <bgColor indexed="64"/>
      </patternFill>
    </fill>
    <fill>
      <patternFill patternType="solid">
        <fgColor theme="5" tint="0.59999389629810485"/>
        <bgColor indexed="64"/>
      </patternFill>
    </fill>
    <fill>
      <patternFill patternType="solid">
        <fgColor theme="4" tint="0.39988402966399123"/>
        <bgColor indexed="64"/>
      </patternFill>
    </fill>
    <fill>
      <patternFill patternType="solid">
        <fgColor theme="5" tint="0.79989013336588644"/>
        <bgColor indexed="64"/>
      </patternFill>
    </fill>
    <fill>
      <patternFill patternType="solid">
        <fgColor theme="9" tint="0.79989013336588644"/>
        <bgColor indexed="64"/>
      </patternFill>
    </fill>
    <fill>
      <patternFill patternType="solid">
        <fgColor theme="9" tint="0.59999389629810485"/>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style="medium">
        <color rgb="FF000000"/>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71">
    <xf numFmtId="0" fontId="0" fillId="0" borderId="0" xfId="0">
      <alignment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6" fillId="0" borderId="11" xfId="0" applyFont="1" applyFill="1" applyBorder="1" applyAlignment="1">
      <alignment vertical="center" wrapText="1"/>
    </xf>
    <xf numFmtId="0" fontId="6" fillId="0" borderId="12" xfId="0" applyFont="1" applyFill="1" applyBorder="1" applyAlignment="1" applyProtection="1">
      <alignment horizontal="center" vertical="center"/>
      <protection locked="0"/>
    </xf>
    <xf numFmtId="0" fontId="6" fillId="0" borderId="12" xfId="0" applyFont="1" applyFill="1" applyBorder="1" applyAlignment="1">
      <alignment vertical="center" wrapText="1"/>
    </xf>
    <xf numFmtId="0" fontId="6" fillId="0" borderId="12" xfId="0" applyFont="1" applyFill="1" applyBorder="1">
      <alignment vertical="center"/>
    </xf>
    <xf numFmtId="0" fontId="6" fillId="0" borderId="3" xfId="0" applyFont="1" applyFill="1" applyBorder="1" applyAlignment="1">
      <alignment vertical="center" wrapText="1"/>
    </xf>
    <xf numFmtId="0" fontId="6" fillId="0" borderId="4" xfId="0" applyFont="1" applyFill="1" applyBorder="1" applyAlignment="1" applyProtection="1">
      <alignment horizontal="center" vertical="center"/>
      <protection locked="0"/>
    </xf>
    <xf numFmtId="0" fontId="6" fillId="0" borderId="4"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4" xfId="0" applyFont="1" applyFill="1" applyBorder="1" applyProtection="1">
      <alignment vertical="center"/>
      <protection locked="0"/>
    </xf>
    <xf numFmtId="177" fontId="6" fillId="0" borderId="4" xfId="0" applyNumberFormat="1" applyFont="1" applyFill="1" applyBorder="1" applyAlignment="1">
      <alignment vertical="center" wrapText="1"/>
    </xf>
    <xf numFmtId="177" fontId="6" fillId="0" borderId="4" xfId="0" applyNumberFormat="1" applyFont="1" applyFill="1" applyBorder="1" applyProtection="1">
      <alignment vertical="center"/>
      <protection locked="0"/>
    </xf>
    <xf numFmtId="177" fontId="6" fillId="0" borderId="4" xfId="0" applyNumberFormat="1" applyFont="1" applyFill="1" applyBorder="1">
      <alignment vertical="center"/>
    </xf>
    <xf numFmtId="177" fontId="6" fillId="0" borderId="3" xfId="0" applyNumberFormat="1" applyFont="1" applyFill="1" applyBorder="1" applyAlignment="1">
      <alignment vertical="center"/>
    </xf>
    <xf numFmtId="177" fontId="6" fillId="0" borderId="4" xfId="0" applyNumberFormat="1" applyFont="1" applyFill="1" applyBorder="1" applyAlignment="1" applyProtection="1">
      <alignment vertical="center"/>
      <protection locked="0"/>
    </xf>
    <xf numFmtId="177" fontId="6" fillId="0" borderId="4" xfId="0" applyNumberFormat="1" applyFont="1" applyFill="1" applyBorder="1" applyAlignment="1">
      <alignment vertical="center"/>
    </xf>
    <xf numFmtId="177" fontId="6" fillId="0" borderId="3" xfId="0" applyNumberFormat="1" applyFont="1" applyFill="1" applyBorder="1">
      <alignment vertical="center"/>
    </xf>
    <xf numFmtId="177" fontId="6" fillId="0" borderId="4" xfId="0" applyNumberFormat="1" applyFont="1" applyFill="1" applyBorder="1" applyAlignment="1" applyProtection="1">
      <alignment horizontal="center" vertical="center"/>
      <protection locked="0"/>
    </xf>
    <xf numFmtId="177" fontId="6" fillId="0" borderId="3" xfId="0" applyNumberFormat="1" applyFont="1" applyFill="1" applyBorder="1" applyAlignment="1">
      <alignment vertical="center" wrapText="1"/>
    </xf>
    <xf numFmtId="177" fontId="6" fillId="0" borderId="4" xfId="0" applyNumberFormat="1" applyFont="1" applyFill="1" applyBorder="1" applyAlignment="1" applyProtection="1">
      <alignment vertical="center" wrapText="1"/>
      <protection locked="0"/>
    </xf>
    <xf numFmtId="177" fontId="6" fillId="0" borderId="4" xfId="0" applyNumberFormat="1" applyFont="1" applyFill="1" applyBorder="1" applyAlignment="1" applyProtection="1">
      <alignment horizontal="center" vertical="center"/>
    </xf>
    <xf numFmtId="0" fontId="6" fillId="0" borderId="4" xfId="0" applyFont="1" applyFill="1" applyBorder="1" applyAlignment="1">
      <alignment vertical="center" wrapText="1"/>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4" xfId="0" applyFont="1" applyFill="1" applyBorder="1" applyAlignment="1" applyProtection="1">
      <alignment vertical="center"/>
      <protection locked="0"/>
    </xf>
    <xf numFmtId="0" fontId="6" fillId="0" borderId="3" xfId="0" applyFont="1" applyFill="1" applyBorder="1">
      <alignment vertical="center"/>
    </xf>
    <xf numFmtId="177" fontId="6" fillId="0" borderId="3" xfId="0" applyNumberFormat="1" applyFont="1" applyFill="1" applyBorder="1" applyAlignment="1" applyProtection="1">
      <alignment vertical="center" wrapText="1"/>
    </xf>
    <xf numFmtId="177" fontId="6" fillId="0" borderId="5" xfId="0" applyNumberFormat="1" applyFont="1" applyFill="1" applyBorder="1" applyAlignment="1">
      <alignment vertical="center" wrapText="1"/>
    </xf>
    <xf numFmtId="177" fontId="6" fillId="0" borderId="6" xfId="0" applyNumberFormat="1" applyFont="1" applyFill="1" applyBorder="1" applyAlignment="1" applyProtection="1">
      <alignment vertical="center" wrapText="1"/>
      <protection locked="0"/>
    </xf>
    <xf numFmtId="177" fontId="6" fillId="0" borderId="6" xfId="0" applyNumberFormat="1" applyFont="1" applyFill="1" applyBorder="1" applyAlignment="1" applyProtection="1">
      <alignment horizontal="center" vertical="center"/>
    </xf>
    <xf numFmtId="177" fontId="6" fillId="0" borderId="6" xfId="0" applyNumberFormat="1" applyFont="1" applyFill="1" applyBorder="1" applyAlignment="1" applyProtection="1">
      <alignment horizontal="center" vertical="center"/>
      <protection locked="0"/>
    </xf>
    <xf numFmtId="177" fontId="6" fillId="0" borderId="0" xfId="0" applyNumberFormat="1" applyFont="1" applyFill="1" applyAlignment="1">
      <alignment vertical="center" wrapText="1"/>
    </xf>
    <xf numFmtId="177" fontId="6" fillId="0" borderId="0" xfId="0" applyNumberFormat="1" applyFont="1" applyFill="1" applyAlignment="1" applyProtection="1">
      <alignment vertical="center" wrapText="1"/>
      <protection locked="0"/>
    </xf>
    <xf numFmtId="177" fontId="6" fillId="0" borderId="0" xfId="0" applyNumberFormat="1" applyFont="1" applyFill="1" applyAlignment="1" applyProtection="1">
      <alignment horizontal="center" vertical="center"/>
    </xf>
    <xf numFmtId="177" fontId="6" fillId="0" borderId="0" xfId="0" applyNumberFormat="1" applyFont="1" applyFill="1" applyAlignment="1" applyProtection="1">
      <alignment horizontal="center" vertical="center"/>
      <protection locked="0"/>
    </xf>
    <xf numFmtId="0" fontId="6" fillId="0" borderId="0" xfId="0" applyFont="1" applyAlignment="1">
      <alignment vertical="center" wrapText="1"/>
    </xf>
    <xf numFmtId="0" fontId="6" fillId="0" borderId="0" xfId="0" applyFont="1">
      <alignment vertical="center"/>
    </xf>
    <xf numFmtId="0" fontId="10" fillId="0" borderId="10" xfId="0" applyFont="1" applyBorder="1">
      <alignment vertical="center"/>
    </xf>
    <xf numFmtId="0" fontId="14" fillId="0" borderId="16" xfId="0" applyFont="1" applyBorder="1" applyAlignment="1">
      <alignment horizontal="center" vertical="center"/>
    </xf>
    <xf numFmtId="0" fontId="6" fillId="0" borderId="22" xfId="0" applyFont="1" applyFill="1" applyBorder="1" applyAlignment="1" applyProtection="1">
      <alignment vertical="center"/>
      <protection locked="0"/>
    </xf>
    <xf numFmtId="177" fontId="6" fillId="0" borderId="18" xfId="0" applyNumberFormat="1" applyFont="1" applyFill="1" applyBorder="1" applyProtection="1">
      <alignment vertical="center"/>
      <protection locked="0"/>
    </xf>
    <xf numFmtId="0" fontId="6" fillId="0" borderId="18" xfId="0" applyFont="1" applyFill="1" applyBorder="1" applyProtection="1">
      <alignment vertical="center"/>
      <protection locked="0"/>
    </xf>
    <xf numFmtId="177" fontId="9" fillId="0" borderId="18" xfId="0" applyNumberFormat="1" applyFont="1" applyFill="1" applyBorder="1" applyProtection="1">
      <alignment vertical="center"/>
      <protection locked="0"/>
    </xf>
    <xf numFmtId="0" fontId="9" fillId="0" borderId="18" xfId="0" applyNumberFormat="1" applyFont="1" applyFill="1" applyBorder="1" applyProtection="1">
      <alignment vertical="center"/>
      <protection locked="0"/>
    </xf>
    <xf numFmtId="0" fontId="9" fillId="0" borderId="18" xfId="0" applyFont="1" applyFill="1" applyBorder="1" applyProtection="1">
      <alignment vertical="center"/>
      <protection locked="0"/>
    </xf>
    <xf numFmtId="0" fontId="15" fillId="0" borderId="0" xfId="0" applyFont="1">
      <alignment vertical="center"/>
    </xf>
    <xf numFmtId="0" fontId="11" fillId="3" borderId="0" xfId="0" applyNumberFormat="1" applyFont="1" applyFill="1" applyProtection="1">
      <alignment vertical="center"/>
      <protection locked="0"/>
    </xf>
    <xf numFmtId="0" fontId="6" fillId="0" borderId="24" xfId="0" applyFont="1" applyBorder="1">
      <alignment vertical="center"/>
    </xf>
    <xf numFmtId="0" fontId="10" fillId="0" borderId="21" xfId="0" applyFont="1" applyBorder="1">
      <alignment vertical="center"/>
    </xf>
    <xf numFmtId="0" fontId="14" fillId="3" borderId="23" xfId="0" applyNumberFormat="1" applyFont="1" applyFill="1" applyBorder="1" applyAlignment="1" applyProtection="1">
      <alignment horizontal="center" vertical="center"/>
    </xf>
    <xf numFmtId="0" fontId="14" fillId="3" borderId="23" xfId="0" applyNumberFormat="1" applyFont="1" applyFill="1" applyBorder="1" applyAlignment="1" applyProtection="1">
      <alignment horizontal="center" vertical="center" wrapText="1"/>
    </xf>
    <xf numFmtId="0" fontId="14" fillId="0" borderId="23" xfId="0" applyNumberFormat="1" applyFont="1" applyBorder="1" applyAlignment="1" applyProtection="1">
      <alignment horizontal="center" vertical="center" wrapText="1"/>
    </xf>
    <xf numFmtId="0" fontId="14" fillId="0" borderId="25" xfId="0" applyFont="1" applyBorder="1" applyAlignment="1">
      <alignment horizontal="center" vertical="center"/>
    </xf>
    <xf numFmtId="0" fontId="10" fillId="0" borderId="0" xfId="0" applyFont="1" applyFill="1" applyAlignment="1">
      <alignment vertical="center"/>
    </xf>
    <xf numFmtId="0" fontId="6" fillId="0" borderId="15" xfId="0" applyFont="1" applyFill="1" applyBorder="1" applyAlignment="1">
      <alignment vertical="center" wrapText="1"/>
    </xf>
    <xf numFmtId="0" fontId="6" fillId="0" borderId="0" xfId="0" applyFont="1" applyFill="1" applyAlignment="1">
      <alignment vertical="center"/>
    </xf>
    <xf numFmtId="0" fontId="9" fillId="0" borderId="0" xfId="0" applyFont="1" applyFill="1" applyAlignment="1">
      <alignment vertical="center"/>
    </xf>
    <xf numFmtId="0" fontId="6" fillId="5" borderId="0" xfId="0" applyNumberFormat="1" applyFont="1" applyFill="1" applyAlignment="1" applyProtection="1">
      <alignment vertical="center"/>
      <protection locked="0"/>
    </xf>
    <xf numFmtId="0" fontId="6" fillId="0" borderId="0" xfId="0" applyNumberFormat="1" applyFont="1" applyFill="1" applyAlignment="1" applyProtection="1">
      <alignment vertical="center"/>
      <protection locked="0"/>
    </xf>
    <xf numFmtId="0" fontId="14" fillId="0" borderId="15" xfId="0" applyFont="1" applyBorder="1" applyAlignment="1">
      <alignment horizontal="center" vertical="center"/>
    </xf>
    <xf numFmtId="0" fontId="10" fillId="0" borderId="0" xfId="0" applyNumberFormat="1" applyFont="1" applyFill="1" applyAlignment="1" applyProtection="1">
      <alignment vertical="center"/>
      <protection locked="0"/>
    </xf>
    <xf numFmtId="0" fontId="0" fillId="0" borderId="0" xfId="0" applyFont="1" applyFill="1" applyAlignment="1">
      <alignment vertical="center"/>
    </xf>
    <xf numFmtId="0" fontId="16" fillId="0" borderId="0" xfId="0" applyFont="1" applyFill="1" applyBorder="1" applyAlignment="1">
      <alignment horizontal="center" vertical="center" wrapText="1"/>
    </xf>
    <xf numFmtId="0" fontId="14" fillId="0" borderId="9" xfId="0" applyFont="1" applyBorder="1" applyAlignment="1">
      <alignment horizontal="center" vertical="center"/>
    </xf>
    <xf numFmtId="0" fontId="14" fillId="0" borderId="0" xfId="0" applyFont="1">
      <alignment vertical="center"/>
    </xf>
    <xf numFmtId="0" fontId="14" fillId="3" borderId="27" xfId="0" applyNumberFormat="1" applyFont="1" applyFill="1" applyBorder="1" applyAlignment="1" applyProtection="1">
      <alignment horizontal="center" vertical="center"/>
    </xf>
    <xf numFmtId="0" fontId="10" fillId="0" borderId="24" xfId="0" applyFont="1" applyFill="1" applyBorder="1" applyAlignment="1">
      <alignment vertical="center"/>
    </xf>
    <xf numFmtId="0" fontId="6" fillId="0" borderId="24" xfId="0" applyFont="1" applyFill="1" applyBorder="1" applyAlignment="1">
      <alignment vertical="center"/>
    </xf>
    <xf numFmtId="0" fontId="0" fillId="0" borderId="24" xfId="0" applyFont="1" applyFill="1" applyBorder="1" applyAlignment="1">
      <alignment vertical="center"/>
    </xf>
    <xf numFmtId="0" fontId="18" fillId="0" borderId="20" xfId="0" applyFont="1" applyBorder="1" applyAlignment="1">
      <alignment horizontal="left" vertical="center" wrapText="1"/>
    </xf>
    <xf numFmtId="0" fontId="18" fillId="0" borderId="24" xfId="0" applyFont="1" applyBorder="1" applyAlignment="1">
      <alignment horizontal="left" vertical="center" wrapText="1"/>
    </xf>
    <xf numFmtId="0" fontId="17" fillId="0" borderId="29" xfId="0" applyFont="1" applyBorder="1" applyAlignment="1">
      <alignment horizontal="left" vertical="center" wrapText="1"/>
    </xf>
    <xf numFmtId="0" fontId="18" fillId="0" borderId="21" xfId="0" applyFont="1" applyBorder="1" applyAlignment="1">
      <alignment horizontal="left" vertical="center" wrapText="1"/>
    </xf>
    <xf numFmtId="0" fontId="17" fillId="6" borderId="24" xfId="0" applyFont="1" applyFill="1" applyBorder="1" applyAlignment="1">
      <alignment horizontal="left" vertical="center" wrapText="1"/>
    </xf>
    <xf numFmtId="0" fontId="17" fillId="6" borderId="21" xfId="0" applyFont="1" applyFill="1" applyBorder="1" applyAlignment="1">
      <alignment horizontal="left" vertical="center" wrapText="1"/>
    </xf>
    <xf numFmtId="0" fontId="19" fillId="0" borderId="29" xfId="0" applyFont="1" applyBorder="1" applyAlignment="1">
      <alignment horizontal="right" vertical="center" wrapText="1"/>
    </xf>
    <xf numFmtId="0" fontId="18" fillId="0" borderId="29" xfId="0" applyFont="1" applyBorder="1" applyAlignment="1">
      <alignment horizontal="right" vertical="center" wrapText="1"/>
    </xf>
    <xf numFmtId="0" fontId="19" fillId="0" borderId="21" xfId="0" applyFont="1" applyBorder="1" applyAlignment="1">
      <alignment horizontal="left" vertical="center" wrapText="1"/>
    </xf>
    <xf numFmtId="0" fontId="18" fillId="0" borderId="30" xfId="0" applyFont="1" applyBorder="1" applyAlignment="1">
      <alignment horizontal="right" vertical="center" wrapText="1"/>
    </xf>
    <xf numFmtId="0" fontId="18" fillId="0" borderId="29" xfId="0" applyFont="1" applyBorder="1" applyAlignment="1">
      <alignment horizontal="left" vertical="center" wrapText="1"/>
    </xf>
    <xf numFmtId="0" fontId="18" fillId="0" borderId="31" xfId="0" applyFont="1" applyBorder="1" applyAlignment="1">
      <alignment horizontal="left" vertical="center" wrapText="1"/>
    </xf>
    <xf numFmtId="0" fontId="18" fillId="0" borderId="21" xfId="0" applyFont="1" applyBorder="1" applyAlignment="1">
      <alignment horizontal="center" vertical="center" wrapText="1"/>
    </xf>
    <xf numFmtId="0" fontId="0" fillId="0" borderId="0" xfId="0" applyFill="1">
      <alignment vertical="center"/>
    </xf>
    <xf numFmtId="0" fontId="0" fillId="7" borderId="0" xfId="0" applyFill="1">
      <alignment vertical="center"/>
    </xf>
    <xf numFmtId="0" fontId="20" fillId="0" borderId="4"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2" fillId="0" borderId="4" xfId="0" applyFont="1" applyBorder="1" applyAlignment="1">
      <alignment horizontal="right" vertical="center" wrapText="1"/>
    </xf>
    <xf numFmtId="0" fontId="21" fillId="7" borderId="4" xfId="0" applyFont="1" applyFill="1" applyBorder="1" applyAlignment="1">
      <alignment horizontal="right" vertical="center" wrapText="1"/>
    </xf>
    <xf numFmtId="0" fontId="21" fillId="7" borderId="4" xfId="0" applyFont="1" applyFill="1" applyBorder="1" applyAlignment="1">
      <alignment horizontal="left" vertical="center" wrapText="1"/>
    </xf>
    <xf numFmtId="0" fontId="21" fillId="8" borderId="4" xfId="0" applyFont="1" applyFill="1" applyBorder="1" applyAlignment="1">
      <alignment horizontal="right" vertical="center" wrapText="1"/>
    </xf>
    <xf numFmtId="0" fontId="21" fillId="0" borderId="4" xfId="0" applyFont="1" applyBorder="1" applyAlignment="1">
      <alignment horizontal="right" vertical="center" wrapText="1"/>
    </xf>
    <xf numFmtId="0" fontId="21" fillId="8" borderId="4" xfId="0" applyFont="1" applyFill="1" applyBorder="1" applyAlignment="1">
      <alignment horizontal="left" vertical="center" wrapText="1"/>
    </xf>
    <xf numFmtId="0" fontId="0" fillId="8" borderId="0" xfId="0" applyFill="1" applyAlignment="1">
      <alignment horizontal="left" vertical="center"/>
    </xf>
    <xf numFmtId="0" fontId="22" fillId="7" borderId="4" xfId="0" applyFont="1" applyFill="1" applyBorder="1" applyAlignment="1">
      <alignment horizontal="right" vertical="center" wrapText="1"/>
    </xf>
    <xf numFmtId="0" fontId="22" fillId="7" borderId="4" xfId="0" applyFont="1" applyFill="1" applyBorder="1" applyAlignment="1">
      <alignment horizontal="left" vertical="center" wrapText="1"/>
    </xf>
    <xf numFmtId="0" fontId="23" fillId="0" borderId="29" xfId="0" applyFont="1" applyBorder="1" applyAlignment="1">
      <alignment horizontal="justify" vertical="top" wrapText="1"/>
    </xf>
    <xf numFmtId="0" fontId="23" fillId="0" borderId="33" xfId="0" applyFont="1" applyBorder="1" applyAlignment="1">
      <alignment horizontal="justify" vertical="top" wrapText="1"/>
    </xf>
    <xf numFmtId="0" fontId="23" fillId="0" borderId="21" xfId="0" applyFont="1" applyBorder="1" applyAlignment="1">
      <alignment horizontal="justify" vertical="top" wrapText="1"/>
    </xf>
    <xf numFmtId="49" fontId="23" fillId="0" borderId="29" xfId="0" applyNumberFormat="1" applyFont="1" applyBorder="1" applyAlignment="1">
      <alignment horizontal="justify" vertical="top" wrapText="1"/>
    </xf>
    <xf numFmtId="0" fontId="24" fillId="9" borderId="34" xfId="0" applyFont="1" applyFill="1" applyBorder="1" applyAlignment="1" applyProtection="1">
      <alignment horizontal="center" vertical="center"/>
    </xf>
    <xf numFmtId="0" fontId="24" fillId="10" borderId="35" xfId="0" applyFont="1" applyFill="1" applyBorder="1" applyAlignment="1">
      <alignment horizontal="center" vertical="center"/>
    </xf>
    <xf numFmtId="0" fontId="9" fillId="5" borderId="36"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17" xfId="0" applyFont="1" applyFill="1" applyBorder="1" applyAlignment="1" applyProtection="1">
      <alignment horizontal="center" vertical="center"/>
      <protection locked="0"/>
    </xf>
    <xf numFmtId="0" fontId="24" fillId="9" borderId="25" xfId="0" applyFont="1" applyFill="1" applyBorder="1" applyAlignment="1" applyProtection="1">
      <alignment horizontal="center" vertical="center"/>
    </xf>
    <xf numFmtId="0" fontId="24" fillId="10" borderId="37" xfId="0" applyFont="1" applyFill="1" applyBorder="1" applyAlignment="1">
      <alignment horizontal="center" vertical="center"/>
    </xf>
    <xf numFmtId="0" fontId="9" fillId="11" borderId="38" xfId="0" applyFont="1" applyFill="1" applyBorder="1" applyAlignment="1">
      <alignment horizontal="center" vertical="center"/>
    </xf>
    <xf numFmtId="0" fontId="9" fillId="11" borderId="4" xfId="0" applyFont="1" applyFill="1" applyBorder="1" applyAlignment="1">
      <alignment horizontal="center" vertical="center"/>
    </xf>
    <xf numFmtId="0" fontId="9" fillId="11" borderId="18" xfId="0" applyFont="1" applyFill="1" applyBorder="1" applyAlignment="1">
      <alignment horizontal="center" vertical="center"/>
    </xf>
    <xf numFmtId="0" fontId="25" fillId="9" borderId="15" xfId="0" applyFont="1" applyFill="1" applyBorder="1" applyAlignment="1">
      <alignment horizontal="center" vertical="center"/>
    </xf>
    <xf numFmtId="0" fontId="9" fillId="5" borderId="38"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18" xfId="0" applyFont="1" applyFill="1" applyBorder="1" applyProtection="1">
      <alignment vertical="center"/>
      <protection locked="0"/>
    </xf>
    <xf numFmtId="9" fontId="26" fillId="9" borderId="15" xfId="0" applyNumberFormat="1" applyFont="1" applyFill="1" applyBorder="1" applyAlignment="1">
      <alignment horizontal="center" vertical="center"/>
    </xf>
    <xf numFmtId="0" fontId="24" fillId="10" borderId="37" xfId="0" applyFont="1" applyFill="1" applyBorder="1" applyAlignment="1">
      <alignment horizontal="center" vertical="center" wrapText="1"/>
    </xf>
    <xf numFmtId="0" fontId="9" fillId="12" borderId="38" xfId="0" applyFont="1" applyFill="1" applyBorder="1">
      <alignment vertical="center"/>
    </xf>
    <xf numFmtId="0" fontId="9" fillId="12" borderId="4" xfId="0" applyFont="1" applyFill="1" applyBorder="1">
      <alignment vertical="center"/>
    </xf>
    <xf numFmtId="0" fontId="9" fillId="12" borderId="18" xfId="0" applyFont="1" applyFill="1" applyBorder="1">
      <alignment vertical="center"/>
    </xf>
    <xf numFmtId="0" fontId="25" fillId="9" borderId="15" xfId="0" applyFont="1" applyFill="1" applyBorder="1" applyAlignment="1">
      <alignment horizontal="center" vertical="center" wrapText="1"/>
    </xf>
    <xf numFmtId="9" fontId="26" fillId="9" borderId="15" xfId="0" applyNumberFormat="1" applyFont="1" applyFill="1" applyBorder="1" applyAlignment="1">
      <alignment horizontal="center" vertical="center" wrapText="1"/>
    </xf>
    <xf numFmtId="0" fontId="24" fillId="10" borderId="39" xfId="0" applyFont="1" applyFill="1" applyBorder="1" applyAlignment="1">
      <alignment horizontal="center" vertical="center"/>
    </xf>
    <xf numFmtId="0" fontId="24" fillId="10" borderId="35" xfId="0" applyFont="1" applyFill="1" applyBorder="1" applyAlignment="1">
      <alignment horizontal="center" vertical="center" wrapText="1"/>
    </xf>
    <xf numFmtId="0" fontId="24" fillId="10" borderId="44" xfId="0" applyFont="1" applyFill="1" applyBorder="1" applyAlignment="1">
      <alignment horizontal="center" vertical="center" wrapText="1"/>
    </xf>
    <xf numFmtId="0" fontId="24" fillId="10" borderId="47" xfId="0" applyFont="1" applyFill="1" applyBorder="1" applyAlignment="1">
      <alignment horizontal="center" vertical="center" wrapText="1"/>
    </xf>
    <xf numFmtId="0" fontId="24" fillId="10" borderId="37" xfId="0" applyFont="1" applyFill="1" applyBorder="1" applyAlignment="1">
      <alignment horizontal="left" vertical="center" wrapText="1"/>
    </xf>
    <xf numFmtId="0" fontId="30" fillId="5" borderId="2" xfId="0" applyFont="1" applyFill="1" applyBorder="1" applyAlignment="1" applyProtection="1">
      <alignment horizontal="center" vertical="center"/>
      <protection locked="0"/>
    </xf>
    <xf numFmtId="0" fontId="31" fillId="0" borderId="4" xfId="0" applyFont="1" applyFill="1" applyBorder="1" applyAlignment="1">
      <alignment horizontal="center" vertical="top" wrapText="1"/>
    </xf>
    <xf numFmtId="0" fontId="31" fillId="0" borderId="4" xfId="0" applyFont="1" applyBorder="1" applyAlignment="1">
      <alignment horizontal="center" vertical="top" wrapText="1"/>
    </xf>
    <xf numFmtId="0" fontId="32" fillId="0" borderId="4" xfId="0" applyFont="1" applyBorder="1" applyAlignment="1">
      <alignment horizontal="center" vertical="center"/>
    </xf>
    <xf numFmtId="0" fontId="31" fillId="0" borderId="4" xfId="0" applyNumberFormat="1" applyFont="1" applyBorder="1" applyAlignment="1">
      <alignment horizontal="center" vertical="top" wrapText="1"/>
    </xf>
    <xf numFmtId="0" fontId="31" fillId="5" borderId="4" xfId="0" applyFont="1" applyFill="1" applyBorder="1" applyAlignment="1">
      <alignment horizontal="center" vertical="top" wrapText="1"/>
    </xf>
    <xf numFmtId="0" fontId="32" fillId="5" borderId="4" xfId="0" applyFont="1" applyFill="1" applyBorder="1" applyAlignment="1">
      <alignment horizontal="center" vertical="center"/>
    </xf>
    <xf numFmtId="0" fontId="30" fillId="0" borderId="0" xfId="0" applyFont="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9" fillId="11" borderId="38"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1" borderId="18" xfId="0" applyFont="1" applyFill="1" applyBorder="1" applyAlignment="1">
      <alignment horizontal="center" vertical="center" wrapText="1"/>
    </xf>
    <xf numFmtId="0" fontId="9" fillId="11" borderId="45"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24" fillId="9" borderId="34" xfId="0" applyFont="1" applyFill="1" applyBorder="1" applyAlignment="1">
      <alignment horizontal="center" vertical="center" wrapText="1"/>
    </xf>
    <xf numFmtId="0" fontId="24" fillId="9" borderId="16" xfId="0" applyFont="1" applyFill="1" applyBorder="1" applyAlignment="1">
      <alignment horizontal="center" vertical="center" wrapText="1"/>
    </xf>
    <xf numFmtId="0" fontId="24" fillId="9" borderId="43" xfId="0" applyFont="1" applyFill="1" applyBorder="1" applyAlignment="1">
      <alignment horizontal="center" vertical="center" wrapText="1"/>
    </xf>
    <xf numFmtId="0" fontId="24" fillId="9" borderId="46" xfId="0" applyNumberFormat="1" applyFont="1" applyFill="1" applyBorder="1" applyAlignment="1">
      <alignment horizontal="center" vertical="center" wrapText="1"/>
    </xf>
    <xf numFmtId="0" fontId="24" fillId="9" borderId="16" xfId="0" applyNumberFormat="1" applyFont="1" applyFill="1" applyBorder="1" applyAlignment="1">
      <alignment horizontal="center" vertical="center" wrapText="1"/>
    </xf>
    <xf numFmtId="0" fontId="24" fillId="9" borderId="43" xfId="0" applyNumberFormat="1" applyFont="1" applyFill="1" applyBorder="1" applyAlignment="1">
      <alignment horizontal="center" vertical="center" wrapText="1"/>
    </xf>
    <xf numFmtId="0" fontId="9" fillId="11" borderId="48"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9" fillId="11" borderId="22" xfId="0" applyFont="1" applyFill="1" applyBorder="1" applyAlignment="1">
      <alignment horizontal="center" vertical="center" wrapText="1"/>
    </xf>
    <xf numFmtId="0" fontId="9" fillId="11" borderId="38" xfId="0" applyFont="1" applyFill="1" applyBorder="1" applyAlignment="1">
      <alignment horizontal="center" vertical="center"/>
    </xf>
    <xf numFmtId="0" fontId="9" fillId="11" borderId="4" xfId="0" applyFont="1" applyFill="1" applyBorder="1" applyAlignment="1">
      <alignment horizontal="center" vertical="center"/>
    </xf>
    <xf numFmtId="0" fontId="9" fillId="11" borderId="18" xfId="0" applyFont="1" applyFill="1" applyBorder="1" applyAlignment="1">
      <alignment horizontal="center" vertical="center"/>
    </xf>
    <xf numFmtId="9" fontId="9" fillId="11" borderId="45" xfId="0" applyNumberFormat="1" applyFont="1" applyFill="1" applyBorder="1" applyAlignment="1">
      <alignment horizontal="center" vertical="center"/>
    </xf>
    <xf numFmtId="0" fontId="9" fillId="11" borderId="6" xfId="0" applyFont="1" applyFill="1" applyBorder="1" applyAlignment="1">
      <alignment horizontal="center" vertical="center"/>
    </xf>
    <xf numFmtId="0" fontId="9" fillId="11" borderId="19" xfId="0" applyFont="1" applyFill="1" applyBorder="1" applyAlignment="1">
      <alignment horizontal="center" vertical="center"/>
    </xf>
    <xf numFmtId="176" fontId="24" fillId="12" borderId="38" xfId="0" applyNumberFormat="1" applyFont="1" applyFill="1" applyBorder="1" applyAlignment="1">
      <alignment horizontal="center" vertical="center"/>
    </xf>
    <xf numFmtId="176" fontId="24" fillId="12" borderId="4" xfId="0" applyNumberFormat="1" applyFont="1" applyFill="1" applyBorder="1" applyAlignment="1">
      <alignment horizontal="center" vertical="center"/>
    </xf>
    <xf numFmtId="176" fontId="24" fillId="12" borderId="18" xfId="0" applyNumberFormat="1" applyFont="1" applyFill="1" applyBorder="1" applyAlignment="1">
      <alignment horizontal="center" vertical="center"/>
    </xf>
    <xf numFmtId="0" fontId="9" fillId="5" borderId="38"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9" fillId="5" borderId="40" xfId="0" applyFont="1" applyFill="1" applyBorder="1" applyAlignment="1" applyProtection="1">
      <alignment horizontal="center" vertical="center" wrapText="1"/>
      <protection locked="0"/>
    </xf>
    <xf numFmtId="0" fontId="9" fillId="5" borderId="41" xfId="0" applyFont="1" applyFill="1" applyBorder="1" applyAlignment="1" applyProtection="1">
      <alignment horizontal="center" vertical="center" wrapText="1"/>
      <protection locked="0"/>
    </xf>
    <xf numFmtId="0" fontId="9" fillId="5" borderId="42" xfId="0" applyFont="1" applyFill="1" applyBorder="1" applyAlignment="1" applyProtection="1">
      <alignment horizontal="center" vertical="center" wrapText="1"/>
      <protection locked="0"/>
    </xf>
    <xf numFmtId="0" fontId="9" fillId="11" borderId="36" xfId="0" applyFont="1" applyFill="1" applyBorder="1" applyAlignment="1">
      <alignment horizontal="center" vertical="center"/>
    </xf>
    <xf numFmtId="0" fontId="9" fillId="11" borderId="2" xfId="0" applyFont="1" applyFill="1" applyBorder="1" applyAlignment="1">
      <alignment horizontal="center" vertical="center"/>
    </xf>
    <xf numFmtId="0" fontId="9" fillId="11" borderId="17" xfId="0" applyFont="1" applyFill="1" applyBorder="1" applyAlignment="1">
      <alignment horizontal="center" vertical="center"/>
    </xf>
    <xf numFmtId="0" fontId="23" fillId="0" borderId="29" xfId="0" applyFont="1" applyBorder="1" applyAlignment="1">
      <alignment horizontal="center" vertical="top" wrapText="1"/>
    </xf>
    <xf numFmtId="0" fontId="31" fillId="0" borderId="4" xfId="0" applyFont="1" applyBorder="1" applyAlignment="1">
      <alignment horizontal="center" vertical="top" wrapText="1"/>
    </xf>
    <xf numFmtId="0" fontId="0" fillId="0" borderId="0" xfId="0" applyFill="1" applyAlignment="1">
      <alignment horizontal="center" vertical="center"/>
    </xf>
    <xf numFmtId="0" fontId="20" fillId="0" borderId="4" xfId="0" applyFont="1" applyFill="1" applyBorder="1" applyAlignment="1">
      <alignment horizontal="left"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32" xfId="0" applyFont="1" applyBorder="1" applyAlignment="1">
      <alignment horizontal="left" vertical="center" wrapText="1"/>
    </xf>
    <xf numFmtId="0" fontId="17" fillId="0" borderId="28" xfId="0" applyFont="1" applyBorder="1" applyAlignment="1">
      <alignment horizontal="left" vertical="center" wrapText="1"/>
    </xf>
    <xf numFmtId="0" fontId="17" fillId="6" borderId="29" xfId="0" applyFont="1" applyFill="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20" xfId="0" applyFont="1" applyBorder="1" applyAlignment="1">
      <alignment horizontal="left" vertical="center" wrapText="1"/>
    </xf>
    <xf numFmtId="0" fontId="14" fillId="0" borderId="0" xfId="0" applyFont="1" applyAlignment="1">
      <alignment horizontal="left" vertical="center" wrapText="1"/>
    </xf>
    <xf numFmtId="0" fontId="14" fillId="0" borderId="24" xfId="0" applyFont="1" applyBorder="1" applyAlignment="1">
      <alignment horizontal="left" vertical="center" wrapText="1"/>
    </xf>
    <xf numFmtId="0" fontId="14" fillId="0" borderId="24" xfId="0" applyFont="1" applyBorder="1" applyAlignment="1">
      <alignment horizontal="left" vertical="center"/>
    </xf>
    <xf numFmtId="0" fontId="14" fillId="0" borderId="10" xfId="0" applyFont="1" applyBorder="1" applyAlignment="1">
      <alignment horizontal="left" vertical="center" wrapText="1"/>
    </xf>
    <xf numFmtId="0" fontId="14" fillId="0" borderId="21" xfId="0" applyFont="1" applyBorder="1" applyAlignment="1">
      <alignment horizontal="left" vertical="center" wrapText="1"/>
    </xf>
    <xf numFmtId="0" fontId="6" fillId="0" borderId="0" xfId="0" applyNumberFormat="1" applyFont="1" applyFill="1" applyAlignment="1" applyProtection="1">
      <alignment horizontal="center" vertical="center"/>
      <protection locked="0"/>
    </xf>
    <xf numFmtId="0" fontId="4" fillId="0" borderId="15"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24" xfId="0" applyFont="1" applyFill="1" applyBorder="1" applyAlignment="1">
      <alignment horizontal="left" vertical="center" wrapText="1"/>
    </xf>
    <xf numFmtId="0" fontId="6" fillId="0" borderId="0" xfId="0" applyFont="1" applyFill="1" applyAlignment="1">
      <alignment horizontal="center" vertical="center"/>
    </xf>
    <xf numFmtId="0" fontId="0" fillId="0" borderId="0" xfId="0" applyNumberFormat="1" applyFont="1" applyFill="1" applyAlignment="1" applyProtection="1">
      <alignment horizontal="center" vertical="center"/>
      <protection locked="0"/>
    </xf>
    <xf numFmtId="0" fontId="0" fillId="0" borderId="24" xfId="0" applyNumberFormat="1" applyFont="1" applyFill="1" applyBorder="1" applyAlignment="1" applyProtection="1">
      <alignment horizontal="center" vertical="center"/>
      <protection locked="0"/>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26" xfId="0" applyFont="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Alignment="1">
      <alignment horizontal="left" vertical="center" wrapText="1"/>
    </xf>
    <xf numFmtId="0" fontId="6" fillId="5" borderId="0" xfId="0" applyNumberFormat="1" applyFont="1" applyFill="1" applyAlignment="1" applyProtection="1">
      <alignment horizontal="center" vertical="center"/>
      <protection locked="0"/>
    </xf>
    <xf numFmtId="0" fontId="6" fillId="5" borderId="24" xfId="0" applyNumberFormat="1" applyFont="1" applyFill="1" applyBorder="1" applyAlignment="1" applyProtection="1">
      <alignment horizontal="center" vertical="center"/>
      <protection locked="0"/>
    </xf>
    <xf numFmtId="0" fontId="14" fillId="0" borderId="15" xfId="0" applyFont="1" applyBorder="1" applyAlignment="1">
      <alignment horizontal="left" vertical="center" wrapText="1"/>
    </xf>
    <xf numFmtId="0" fontId="8" fillId="0" borderId="15" xfId="0" applyFont="1" applyBorder="1" applyAlignment="1">
      <alignment horizontal="right" vertical="center" wrapText="1"/>
    </xf>
    <xf numFmtId="0" fontId="8" fillId="0" borderId="0" xfId="0" applyFont="1" applyAlignment="1">
      <alignment horizontal="right" vertical="center" wrapText="1"/>
    </xf>
    <xf numFmtId="0" fontId="6" fillId="4" borderId="0" xfId="0" applyNumberFormat="1" applyFont="1" applyFill="1" applyAlignment="1" applyProtection="1">
      <alignment horizontal="center" vertical="center"/>
      <protection locked="0"/>
    </xf>
    <xf numFmtId="0" fontId="6" fillId="4" borderId="0" xfId="0" applyNumberFormat="1" applyFont="1" applyFill="1" applyProtection="1">
      <alignment vertical="center"/>
      <protection locked="0"/>
    </xf>
    <xf numFmtId="0" fontId="12" fillId="0" borderId="15" xfId="0" applyFont="1" applyBorder="1" applyAlignment="1">
      <alignment horizontal="center" vertical="center" wrapText="1"/>
    </xf>
    <xf numFmtId="0" fontId="12" fillId="0" borderId="0" xfId="0" applyFont="1" applyAlignment="1">
      <alignment horizontal="center" vertical="center" wrapText="1"/>
    </xf>
    <xf numFmtId="0" fontId="12" fillId="0" borderId="24" xfId="0" applyFont="1" applyBorder="1" applyAlignment="1">
      <alignment horizontal="center" vertical="center" wrapText="1"/>
    </xf>
    <xf numFmtId="0" fontId="12" fillId="0" borderId="0"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0"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3" borderId="10" xfId="0" applyNumberFormat="1" applyFont="1" applyFill="1" applyBorder="1" applyAlignment="1" applyProtection="1">
      <alignment horizontal="center" vertical="center"/>
      <protection locked="0"/>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3" fillId="0" borderId="15" xfId="0" applyFont="1" applyBorder="1" applyAlignment="1">
      <alignment horizontal="left" vertical="center" wrapText="1"/>
    </xf>
    <xf numFmtId="0" fontId="13" fillId="0" borderId="0" xfId="0" applyFont="1" applyBorder="1" applyAlignment="1">
      <alignment horizontal="left" vertical="center" wrapText="1"/>
    </xf>
    <xf numFmtId="0" fontId="13" fillId="0" borderId="24" xfId="0" applyFont="1" applyBorder="1" applyAlignment="1">
      <alignment horizontal="left" vertical="center" wrapText="1"/>
    </xf>
    <xf numFmtId="0" fontId="6" fillId="0" borderId="4" xfId="0" applyFont="1" applyFill="1" applyBorder="1" applyAlignment="1" applyProtection="1">
      <alignment horizontal="center" vertical="center"/>
      <protection locked="0"/>
    </xf>
    <xf numFmtId="177" fontId="6" fillId="0" borderId="6" xfId="0" applyNumberFormat="1" applyFont="1" applyFill="1" applyBorder="1" applyAlignment="1" applyProtection="1">
      <alignment horizontal="center" vertical="center"/>
      <protection locked="0"/>
    </xf>
    <xf numFmtId="177" fontId="6" fillId="0" borderId="19" xfId="0" applyNumberFormat="1" applyFont="1" applyFill="1" applyBorder="1" applyAlignment="1" applyProtection="1">
      <alignment horizontal="center" vertical="center"/>
      <protection locked="0"/>
    </xf>
    <xf numFmtId="0" fontId="10" fillId="0" borderId="0" xfId="0" applyFont="1" applyFill="1" applyAlignment="1">
      <alignment horizontal="center" vertical="center" wrapText="1"/>
    </xf>
    <xf numFmtId="0" fontId="6" fillId="0" borderId="0" xfId="0" applyFont="1" applyAlignment="1">
      <alignment horizontal="left" vertical="center" wrapText="1"/>
    </xf>
    <xf numFmtId="0" fontId="11" fillId="3" borderId="0" xfId="0" applyNumberFormat="1" applyFont="1" applyFill="1" applyAlignment="1" applyProtection="1">
      <alignment horizontal="center" vertical="center"/>
      <protection locked="0"/>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4"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177" fontId="6" fillId="0" borderId="4" xfId="0" applyNumberFormat="1" applyFont="1" applyFill="1" applyBorder="1" applyAlignment="1" applyProtection="1">
      <alignment horizontal="center" vertical="center"/>
      <protection locked="0"/>
    </xf>
    <xf numFmtId="177" fontId="6" fillId="0" borderId="18" xfId="0" applyNumberFormat="1" applyFont="1" applyFill="1" applyBorder="1" applyAlignment="1" applyProtection="1">
      <alignment horizontal="center" vertical="center"/>
      <protection locked="0"/>
    </xf>
    <xf numFmtId="0" fontId="8" fillId="0" borderId="1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21" xfId="0" applyFont="1" applyFill="1" applyBorder="1" applyAlignment="1">
      <alignment horizontal="left" vertical="center" wrapText="1"/>
    </xf>
    <xf numFmtId="49" fontId="6" fillId="0" borderId="12" xfId="0" applyNumberFormat="1"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6" xfId="0" applyNumberFormat="1" applyFont="1" applyFill="1" applyBorder="1" applyAlignment="1" applyProtection="1">
      <alignment horizontal="center" vertical="center"/>
      <protection locked="0"/>
    </xf>
    <xf numFmtId="0" fontId="6" fillId="0" borderId="19" xfId="0"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8" xfId="0" applyFont="1" applyFill="1" applyBorder="1" applyProtection="1">
      <alignment vertical="center"/>
      <protection locked="0"/>
    </xf>
    <xf numFmtId="0" fontId="1"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0" xfId="0" applyFont="1" applyFill="1" applyBorder="1" applyAlignment="1">
      <alignment horizontal="lef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8"/>
  <sheetViews>
    <sheetView showGridLines="0" topLeftCell="A16" workbookViewId="0">
      <selection activeCell="D3" sqref="D3"/>
    </sheetView>
  </sheetViews>
  <sheetFormatPr defaultColWidth="9" defaultRowHeight="13.5" x14ac:dyDescent="0.15"/>
  <cols>
    <col min="1" max="1" width="7.625" customWidth="1"/>
    <col min="2" max="2" width="12.875" customWidth="1"/>
    <col min="3" max="3" width="23.875" customWidth="1"/>
    <col min="4" max="6" width="11.5" customWidth="1"/>
    <col min="7" max="7" width="12.625" customWidth="1"/>
  </cols>
  <sheetData>
    <row r="1" spans="2:7" x14ac:dyDescent="0.15">
      <c r="B1" s="137" t="s">
        <v>239</v>
      </c>
      <c r="C1" s="138"/>
      <c r="D1" s="138"/>
      <c r="E1" s="138"/>
      <c r="F1" s="138"/>
      <c r="G1" s="138"/>
    </row>
    <row r="2" spans="2:7" x14ac:dyDescent="0.15">
      <c r="B2" s="139"/>
      <c r="C2" s="139"/>
      <c r="D2" s="139"/>
      <c r="E2" s="139"/>
      <c r="F2" s="139"/>
      <c r="G2" s="139"/>
    </row>
    <row r="3" spans="2:7" ht="24" customHeight="1" x14ac:dyDescent="0.15">
      <c r="B3" s="104" t="s">
        <v>0</v>
      </c>
      <c r="C3" s="105" t="s">
        <v>1</v>
      </c>
      <c r="D3" s="106" t="s">
        <v>240</v>
      </c>
      <c r="E3" s="130" t="s">
        <v>242</v>
      </c>
      <c r="F3" s="107" t="s">
        <v>241</v>
      </c>
      <c r="G3" s="108"/>
    </row>
    <row r="4" spans="2:7" ht="24" customHeight="1" x14ac:dyDescent="0.15">
      <c r="B4" s="109">
        <f>4-COUNTIF(D5:G5,"")</f>
        <v>3</v>
      </c>
      <c r="C4" s="110" t="s">
        <v>2</v>
      </c>
      <c r="D4" s="111" t="s">
        <v>3</v>
      </c>
      <c r="E4" s="112" t="s">
        <v>4</v>
      </c>
      <c r="F4" s="112" t="s">
        <v>5</v>
      </c>
      <c r="G4" s="113" t="s">
        <v>5</v>
      </c>
    </row>
    <row r="5" spans="2:7" ht="24" customHeight="1" x14ac:dyDescent="0.15">
      <c r="B5" s="114" t="s">
        <v>6</v>
      </c>
      <c r="C5" s="110" t="s">
        <v>7</v>
      </c>
      <c r="D5" s="115">
        <v>35</v>
      </c>
      <c r="E5" s="116">
        <v>38</v>
      </c>
      <c r="F5" s="116">
        <v>5</v>
      </c>
      <c r="G5" s="117"/>
    </row>
    <row r="6" spans="2:7" ht="24" hidden="1" customHeight="1" x14ac:dyDescent="0.15">
      <c r="B6" s="118">
        <v>0.97</v>
      </c>
      <c r="C6" s="119" t="s">
        <v>8</v>
      </c>
      <c r="D6" s="120">
        <f>IF(D5="","",VLOOKUP(D$5,费率!$B$3:$E$70,MATCH($D$8,费率!$B$3:$E$3,)))</f>
        <v>980</v>
      </c>
      <c r="E6" s="121">
        <f>IF(E5="","",VLOOKUP(E$5,费率!$B$3:$E$70,MATCH($D$8,费率!$B$3:$E$3,)))</f>
        <v>980</v>
      </c>
      <c r="F6" s="121">
        <f>IF(F5="","",VLOOKUP(F$5,费率!$B$3:$E$70,MATCH($D$8,费率!$B$3:$E$3,)))</f>
        <v>997</v>
      </c>
      <c r="G6" s="122" t="str">
        <f>IF(G5="","",VLOOKUP(G$5,费率!$B$3:$E$70,MATCH($D$8,费率!$B$3:$E$3,)))</f>
        <v/>
      </c>
    </row>
    <row r="7" spans="2:7" ht="24" customHeight="1" x14ac:dyDescent="0.15">
      <c r="B7" s="118">
        <v>0.95</v>
      </c>
      <c r="C7" s="119" t="s">
        <v>9</v>
      </c>
      <c r="D7" s="161">
        <f>IF(B4=1,SUM(D6:G6),IF(B4=2,SUM(D6:G6)*0.97,SUM(D6:G6)*0.95))*B9</f>
        <v>3090.0650000000005</v>
      </c>
      <c r="E7" s="162"/>
      <c r="F7" s="162"/>
      <c r="G7" s="163"/>
    </row>
    <row r="8" spans="2:7" ht="24" customHeight="1" x14ac:dyDescent="0.15">
      <c r="B8" s="123" t="s">
        <v>10</v>
      </c>
      <c r="C8" s="110" t="s">
        <v>11</v>
      </c>
      <c r="D8" s="164" t="s">
        <v>38</v>
      </c>
      <c r="E8" s="165"/>
      <c r="F8" s="165"/>
      <c r="G8" s="166"/>
    </row>
    <row r="9" spans="2:7" ht="24" customHeight="1" x14ac:dyDescent="0.15">
      <c r="B9" s="124">
        <f>IF(D8="计划一",IF(D9=Sheet4!B27,110%,100%),100%)</f>
        <v>1.1000000000000001</v>
      </c>
      <c r="C9" s="125" t="s">
        <v>13</v>
      </c>
      <c r="D9" s="167" t="s">
        <v>14</v>
      </c>
      <c r="E9" s="168"/>
      <c r="F9" s="168"/>
      <c r="G9" s="169"/>
    </row>
    <row r="10" spans="2:7" ht="24" customHeight="1" x14ac:dyDescent="0.15">
      <c r="B10" s="146" t="s">
        <v>15</v>
      </c>
      <c r="C10" s="126" t="s">
        <v>16</v>
      </c>
      <c r="D10" s="170">
        <f>IF(D8=Sheet4!C1,Sheet4!C4,IF(D8=Sheet4!E1,Sheet4!E4,""))</f>
        <v>200000</v>
      </c>
      <c r="E10" s="171"/>
      <c r="F10" s="171"/>
      <c r="G10" s="172"/>
    </row>
    <row r="11" spans="2:7" ht="24" customHeight="1" x14ac:dyDescent="0.15">
      <c r="B11" s="147"/>
      <c r="C11" s="119" t="s">
        <v>17</v>
      </c>
      <c r="D11" s="155">
        <f>IF(D8=Sheet4!C1,Sheet4!C5,IF(D8=Sheet4!E1,Sheet4!E5,""))</f>
        <v>1000000</v>
      </c>
      <c r="E11" s="156"/>
      <c r="F11" s="156"/>
      <c r="G11" s="157"/>
    </row>
    <row r="12" spans="2:7" ht="24" customHeight="1" x14ac:dyDescent="0.15">
      <c r="B12" s="147"/>
      <c r="C12" s="119" t="s">
        <v>18</v>
      </c>
      <c r="D12" s="155" t="s">
        <v>19</v>
      </c>
      <c r="E12" s="156"/>
      <c r="F12" s="156" t="s">
        <v>19</v>
      </c>
      <c r="G12" s="157"/>
    </row>
    <row r="13" spans="2:7" ht="24" customHeight="1" x14ac:dyDescent="0.15">
      <c r="B13" s="148"/>
      <c r="C13" s="127" t="s">
        <v>20</v>
      </c>
      <c r="D13" s="158">
        <v>1</v>
      </c>
      <c r="E13" s="159"/>
      <c r="F13" s="159">
        <v>1</v>
      </c>
      <c r="G13" s="160"/>
    </row>
    <row r="14" spans="2:7" ht="24" customHeight="1" x14ac:dyDescent="0.15">
      <c r="B14" s="149" t="s">
        <v>21</v>
      </c>
      <c r="C14" s="128" t="s">
        <v>22</v>
      </c>
      <c r="D14" s="152" t="str">
        <f>IF($D$8=Sheet4!$C$1,IF($D$9=Sheet4!$C$3,Sheet4!D8,IF($D$9=Sheet4!$E$3,Sheet4!F8,"")),IF($D$8=Sheet4!$E$1,IF($D$9=Sheet4!$E$3,Sheet4!F8,"")))</f>
        <v>日费用限额1000元</v>
      </c>
      <c r="E14" s="153"/>
      <c r="F14" s="153"/>
      <c r="G14" s="154"/>
    </row>
    <row r="15" spans="2:7" ht="24" customHeight="1" x14ac:dyDescent="0.15">
      <c r="B15" s="150"/>
      <c r="C15" s="119" t="s">
        <v>23</v>
      </c>
      <c r="D15" s="140" t="str">
        <f>IF($D$8=Sheet4!$C$1,IF($D$9=Sheet4!$C$3,Sheet4!D9,IF($D$9=Sheet4!$E$3,Sheet4!F9,"")),IF($D$8=Sheet4!$E$1,IF($D$9=Sheet4!$E$3,Sheet4!F9,"")))</f>
        <v>含</v>
      </c>
      <c r="E15" s="141"/>
      <c r="F15" s="141"/>
      <c r="G15" s="142"/>
    </row>
    <row r="16" spans="2:7" ht="24" customHeight="1" x14ac:dyDescent="0.15">
      <c r="B16" s="150"/>
      <c r="C16" s="119" t="s">
        <v>24</v>
      </c>
      <c r="D16" s="140" t="str">
        <f>IF($D$8=Sheet4!$C$1,IF($D$9=Sheet4!$C$3,Sheet4!D10,IF($D$9=Sheet4!$E$3,Sheet4!F10,"")),IF($D$8=Sheet4!$E$1,IF($D$9=Sheet4!$E$3,Sheet4!F10,"")))</f>
        <v>日费用限额2000元</v>
      </c>
      <c r="E16" s="141"/>
      <c r="F16" s="141"/>
      <c r="G16" s="142"/>
    </row>
    <row r="17" spans="2:7" ht="24" customHeight="1" x14ac:dyDescent="0.15">
      <c r="B17" s="150"/>
      <c r="C17" s="119" t="s">
        <v>25</v>
      </c>
      <c r="D17" s="140" t="str">
        <f>IF($D$8=Sheet4!$C$1,Sheet4!D11,IF($D$8=Sheet4!$E$1,IF($D$9=Sheet4!$E$3,Sheet4!F11,"")))</f>
        <v>含</v>
      </c>
      <c r="E17" s="141"/>
      <c r="F17" s="141"/>
      <c r="G17" s="142"/>
    </row>
    <row r="18" spans="2:7" ht="51" customHeight="1" x14ac:dyDescent="0.15">
      <c r="B18" s="150"/>
      <c r="C18" s="129" t="s">
        <v>26</v>
      </c>
      <c r="D18" s="140" t="str">
        <f>IF($D$8=Sheet4!$C$1,Sheet4!D12,IF($D$8=Sheet4!$E$1,IF($D$9=Sheet4!$E$3,Sheet4!F12,"")))</f>
        <v>含</v>
      </c>
      <c r="E18" s="141"/>
      <c r="F18" s="141"/>
      <c r="G18" s="142"/>
    </row>
    <row r="19" spans="2:7" ht="24" customHeight="1" x14ac:dyDescent="0.15">
      <c r="B19" s="150"/>
      <c r="C19" s="119" t="s">
        <v>27</v>
      </c>
      <c r="D19" s="140" t="str">
        <f>IF($D$8=Sheet4!$C$1,Sheet4!D13,IF($D$8=Sheet4!$E$1,IF($D$9=Sheet4!$E$3,Sheet4!F13,"")))</f>
        <v>含</v>
      </c>
      <c r="E19" s="141"/>
      <c r="F19" s="141"/>
      <c r="G19" s="142"/>
    </row>
    <row r="20" spans="2:7" ht="24" customHeight="1" x14ac:dyDescent="0.15">
      <c r="B20" s="150"/>
      <c r="C20" s="119" t="s">
        <v>28</v>
      </c>
      <c r="D20" s="140" t="str">
        <f>IF($D$8=Sheet4!E1,Sheet4!F14,IF($D$8=Sheet4!C1,IF($D$9=Sheet4!C3,Sheet4!D14,Sheet4!E14)))</f>
        <v>累计赔付限额40000元</v>
      </c>
      <c r="E20" s="141"/>
      <c r="F20" s="141"/>
      <c r="G20" s="142"/>
    </row>
    <row r="21" spans="2:7" ht="24" customHeight="1" x14ac:dyDescent="0.15">
      <c r="B21" s="150"/>
      <c r="C21" s="119" t="s">
        <v>29</v>
      </c>
      <c r="D21" s="140" t="str">
        <f>IF($D$8=Sheet4!$C$1,Sheet4!D15,IF($D$8=Sheet4!$E$1,IF($D$9=Sheet4!$E$3,Sheet4!F15,"")))</f>
        <v>含</v>
      </c>
      <c r="E21" s="141"/>
      <c r="F21" s="141"/>
      <c r="G21" s="142"/>
    </row>
    <row r="22" spans="2:7" ht="24" customHeight="1" x14ac:dyDescent="0.15">
      <c r="B22" s="150"/>
      <c r="C22" s="119" t="s">
        <v>30</v>
      </c>
      <c r="D22" s="140" t="str">
        <f>IF($D$8=Sheet4!$C$1,Sheet4!D16,IF($D$8=Sheet4!$E$1,IF($D$9=Sheet4!$E$3,Sheet4!F16,"")))</f>
        <v>不含</v>
      </c>
      <c r="E22" s="141"/>
      <c r="F22" s="141"/>
      <c r="G22" s="142"/>
    </row>
    <row r="23" spans="2:7" ht="24" customHeight="1" x14ac:dyDescent="0.15">
      <c r="B23" s="150"/>
      <c r="C23" s="119" t="s">
        <v>31</v>
      </c>
      <c r="D23" s="140" t="str">
        <f>IF($D$8=Sheet4!$C$1,Sheet4!D17,IF($D$8=Sheet4!$E$1,IF($D$9=Sheet4!$E$3,Sheet4!F17,"")))</f>
        <v>含</v>
      </c>
      <c r="E23" s="141"/>
      <c r="F23" s="141"/>
      <c r="G23" s="142"/>
    </row>
    <row r="24" spans="2:7" ht="24" customHeight="1" x14ac:dyDescent="0.15">
      <c r="B24" s="150"/>
      <c r="C24" s="119" t="s">
        <v>32</v>
      </c>
      <c r="D24" s="140" t="str">
        <f>IF($D$8=Sheet4!$C$1,Sheet4!D18,IF($D$8=Sheet4!$E$1,IF($D$9=Sheet4!$E$3,Sheet4!F18,"")))</f>
        <v>含</v>
      </c>
      <c r="E24" s="141"/>
      <c r="F24" s="141"/>
      <c r="G24" s="142"/>
    </row>
    <row r="25" spans="2:7" ht="24" customHeight="1" x14ac:dyDescent="0.15">
      <c r="B25" s="149" t="s">
        <v>238</v>
      </c>
      <c r="C25" s="128" t="s">
        <v>33</v>
      </c>
      <c r="D25" s="152" t="str">
        <f>IF($D$8=Sheet4!$C$1,Sheet4!D19,IF($D$8=Sheet4!$E$1,IF($D$9=Sheet4!$E$3,Sheet4!F19,"")))</f>
        <v>累计赔付限额100000元</v>
      </c>
      <c r="E25" s="153"/>
      <c r="F25" s="153"/>
      <c r="G25" s="154"/>
    </row>
    <row r="26" spans="2:7" ht="24" customHeight="1" x14ac:dyDescent="0.15">
      <c r="B26" s="150"/>
      <c r="C26" s="119" t="s">
        <v>34</v>
      </c>
      <c r="D26" s="140" t="str">
        <f>IF($D$8=Sheet4!$C$1,Sheet4!D20,IF($D$8=Sheet4!$E$1,IF($D$9=Sheet4!$E$3,Sheet4!F20,"")))</f>
        <v>累计赔付限额100000元</v>
      </c>
      <c r="E26" s="141"/>
      <c r="F26" s="141"/>
      <c r="G26" s="142"/>
    </row>
    <row r="27" spans="2:7" ht="24" customHeight="1" x14ac:dyDescent="0.15">
      <c r="B27" s="150"/>
      <c r="C27" s="119" t="s">
        <v>35</v>
      </c>
      <c r="D27" s="140" t="str">
        <f>IF($D$8=Sheet4!$C$1,Sheet4!D21,IF($D$8=Sheet4!$E$1,IF($D$9=Sheet4!$E$3,Sheet4!F21,"")))</f>
        <v>不含</v>
      </c>
      <c r="E27" s="141"/>
      <c r="F27" s="141"/>
      <c r="G27" s="142"/>
    </row>
    <row r="28" spans="2:7" ht="24" customHeight="1" x14ac:dyDescent="0.15">
      <c r="B28" s="151"/>
      <c r="C28" s="127" t="s">
        <v>36</v>
      </c>
      <c r="D28" s="143" t="str">
        <f>IF($D$8=Sheet4!$C$1,Sheet4!D22,IF($D$8=Sheet4!$E$1,IF($D$9=Sheet4!$E$3,Sheet4!F22,"")))</f>
        <v>累计赔付限额20000元</v>
      </c>
      <c r="E28" s="144"/>
      <c r="F28" s="144"/>
      <c r="G28" s="145"/>
    </row>
  </sheetData>
  <sheetProtection selectLockedCells="1"/>
  <mergeCells count="26">
    <mergeCell ref="D7:G7"/>
    <mergeCell ref="D8:G8"/>
    <mergeCell ref="D9:G9"/>
    <mergeCell ref="D10:G10"/>
    <mergeCell ref="D11:G11"/>
    <mergeCell ref="D12:G12"/>
    <mergeCell ref="D13:G13"/>
    <mergeCell ref="D14:G14"/>
    <mergeCell ref="D15:G15"/>
    <mergeCell ref="D16:G16"/>
    <mergeCell ref="B1:G2"/>
    <mergeCell ref="D27:G27"/>
    <mergeCell ref="D28:G28"/>
    <mergeCell ref="B10:B13"/>
    <mergeCell ref="B14:B24"/>
    <mergeCell ref="B25:B28"/>
    <mergeCell ref="D22:G22"/>
    <mergeCell ref="D23:G23"/>
    <mergeCell ref="D24:G24"/>
    <mergeCell ref="D25:G25"/>
    <mergeCell ref="D26:G26"/>
    <mergeCell ref="D17:G17"/>
    <mergeCell ref="D18:G18"/>
    <mergeCell ref="D19:G19"/>
    <mergeCell ref="D20:G20"/>
    <mergeCell ref="D21:G21"/>
  </mergeCells>
  <phoneticPr fontId="29" type="noConversion"/>
  <dataValidations count="3">
    <dataValidation type="whole" allowBlank="1" showInputMessage="1" showErrorMessage="1" error="年龄应为18-65周岁" sqref="D5 E5">
      <formula1>18</formula1>
      <formula2>65</formula2>
    </dataValidation>
    <dataValidation type="whole" allowBlank="1" showInputMessage="1" showErrorMessage="1" error="年龄应为30天-24周岁" sqref="F5 G5">
      <formula1>0</formula1>
      <formula2>24</formula2>
    </dataValidation>
    <dataValidation type="list" allowBlank="1" showInputMessage="1" showErrorMessage="1" sqref="D8:G8">
      <formula1>"计划一,计划二"</formula1>
    </dataValidation>
  </dataValidations>
  <pageMargins left="0.35416666666666702" right="0.35416666666666702" top="0.78680555555555598" bottom="0.78680555555555598" header="0.51180555555555596" footer="0.51180555555555596"/>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Sheet4!$B$26:$B$27</xm:f>
          </x14:formula1>
          <xm:sqref>D9:G9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6"/>
  <sheetViews>
    <sheetView tabSelected="1" workbookViewId="0">
      <selection activeCell="I8" sqref="I8"/>
    </sheetView>
  </sheetViews>
  <sheetFormatPr defaultColWidth="9" defaultRowHeight="13.5" x14ac:dyDescent="0.15"/>
  <cols>
    <col min="2" max="2" width="17.5" bestFit="1" customWidth="1"/>
    <col min="3" max="7" width="13.25" customWidth="1"/>
  </cols>
  <sheetData>
    <row r="1" spans="2:7" ht="15" customHeight="1" x14ac:dyDescent="0.15"/>
    <row r="2" spans="2:7" ht="20.25" customHeight="1" x14ac:dyDescent="0.15">
      <c r="B2" s="174" t="s">
        <v>248</v>
      </c>
      <c r="C2" s="174"/>
      <c r="D2" s="174"/>
      <c r="E2" s="174"/>
      <c r="F2" s="174"/>
      <c r="G2" s="174"/>
    </row>
    <row r="3" spans="2:7" ht="18.75" x14ac:dyDescent="0.15">
      <c r="B3" s="174" t="s">
        <v>249</v>
      </c>
      <c r="C3" s="174" t="s">
        <v>243</v>
      </c>
      <c r="D3" s="174"/>
      <c r="E3" s="174" t="s">
        <v>12</v>
      </c>
      <c r="F3" s="174"/>
      <c r="G3" s="131" t="s">
        <v>244</v>
      </c>
    </row>
    <row r="4" spans="2:7" ht="18.75" x14ac:dyDescent="0.15">
      <c r="B4" s="174"/>
      <c r="C4" s="132" t="s">
        <v>245</v>
      </c>
      <c r="D4" s="132" t="s">
        <v>246</v>
      </c>
      <c r="E4" s="132" t="s">
        <v>247</v>
      </c>
      <c r="F4" s="132" t="s">
        <v>246</v>
      </c>
      <c r="G4" s="132" t="s">
        <v>247</v>
      </c>
    </row>
    <row r="5" spans="2:7" ht="18.75" x14ac:dyDescent="0.15">
      <c r="B5" s="132">
        <v>0</v>
      </c>
      <c r="C5" s="132">
        <v>997</v>
      </c>
      <c r="D5" s="133">
        <v>2879</v>
      </c>
      <c r="E5" s="132">
        <v>1910</v>
      </c>
      <c r="F5" s="132">
        <v>7002</v>
      </c>
      <c r="G5" s="133">
        <v>1096.7</v>
      </c>
    </row>
    <row r="6" spans="2:7" ht="18.75" x14ac:dyDescent="0.15">
      <c r="B6" s="132">
        <v>1</v>
      </c>
      <c r="C6" s="132">
        <v>997</v>
      </c>
      <c r="D6" s="133">
        <v>2879</v>
      </c>
      <c r="E6" s="132">
        <v>1910</v>
      </c>
      <c r="F6" s="132">
        <v>7002</v>
      </c>
      <c r="G6" s="133">
        <v>1096.7</v>
      </c>
    </row>
    <row r="7" spans="2:7" ht="18.75" x14ac:dyDescent="0.15">
      <c r="B7" s="132">
        <v>2</v>
      </c>
      <c r="C7" s="132">
        <v>997</v>
      </c>
      <c r="D7" s="133">
        <v>2879</v>
      </c>
      <c r="E7" s="132">
        <v>1910</v>
      </c>
      <c r="F7" s="132">
        <v>7002</v>
      </c>
      <c r="G7" s="133">
        <v>1096.7</v>
      </c>
    </row>
    <row r="8" spans="2:7" ht="18.75" x14ac:dyDescent="0.15">
      <c r="B8" s="132">
        <v>3</v>
      </c>
      <c r="C8" s="132">
        <v>997</v>
      </c>
      <c r="D8" s="133">
        <v>2879</v>
      </c>
      <c r="E8" s="132">
        <v>1910</v>
      </c>
      <c r="F8" s="132">
        <v>7002</v>
      </c>
      <c r="G8" s="133">
        <v>1096.7</v>
      </c>
    </row>
    <row r="9" spans="2:7" ht="18.75" x14ac:dyDescent="0.15">
      <c r="B9" s="132">
        <v>4</v>
      </c>
      <c r="C9" s="132">
        <v>997</v>
      </c>
      <c r="D9" s="133">
        <v>2879</v>
      </c>
      <c r="E9" s="132">
        <v>1910</v>
      </c>
      <c r="F9" s="132">
        <v>7002</v>
      </c>
      <c r="G9" s="133">
        <v>1096.7</v>
      </c>
    </row>
    <row r="10" spans="2:7" ht="18.75" x14ac:dyDescent="0.15">
      <c r="B10" s="132">
        <v>5</v>
      </c>
      <c r="C10" s="132">
        <v>997</v>
      </c>
      <c r="D10" s="133">
        <v>2879</v>
      </c>
      <c r="E10" s="132">
        <v>1910</v>
      </c>
      <c r="F10" s="132">
        <v>7002</v>
      </c>
      <c r="G10" s="133">
        <v>1096.7</v>
      </c>
    </row>
    <row r="11" spans="2:7" ht="18.75" x14ac:dyDescent="0.15">
      <c r="B11" s="132">
        <v>6</v>
      </c>
      <c r="C11" s="132">
        <v>997</v>
      </c>
      <c r="D11" s="133">
        <v>2879</v>
      </c>
      <c r="E11" s="132">
        <v>1910</v>
      </c>
      <c r="F11" s="132">
        <v>7002</v>
      </c>
      <c r="G11" s="133">
        <v>1096.7</v>
      </c>
    </row>
    <row r="12" spans="2:7" ht="18.75" x14ac:dyDescent="0.15">
      <c r="B12" s="132">
        <v>7</v>
      </c>
      <c r="C12" s="132">
        <v>997</v>
      </c>
      <c r="D12" s="133">
        <v>2879</v>
      </c>
      <c r="E12" s="132">
        <v>1910</v>
      </c>
      <c r="F12" s="132">
        <v>7002</v>
      </c>
      <c r="G12" s="133">
        <v>1096.7</v>
      </c>
    </row>
    <row r="13" spans="2:7" ht="18.75" x14ac:dyDescent="0.15">
      <c r="B13" s="134">
        <v>8</v>
      </c>
      <c r="C13" s="132">
        <v>636</v>
      </c>
      <c r="D13" s="133">
        <v>1836</v>
      </c>
      <c r="E13" s="132">
        <v>1218</v>
      </c>
      <c r="F13" s="132">
        <v>4467</v>
      </c>
      <c r="G13" s="133">
        <v>699.6</v>
      </c>
    </row>
    <row r="14" spans="2:7" ht="18.75" x14ac:dyDescent="0.15">
      <c r="B14" s="134">
        <v>9</v>
      </c>
      <c r="C14" s="132">
        <v>636</v>
      </c>
      <c r="D14" s="133">
        <v>1836</v>
      </c>
      <c r="E14" s="132">
        <v>1218</v>
      </c>
      <c r="F14" s="132">
        <v>4467</v>
      </c>
      <c r="G14" s="133">
        <v>699.6</v>
      </c>
    </row>
    <row r="15" spans="2:7" ht="18.75" x14ac:dyDescent="0.15">
      <c r="B15" s="134">
        <v>10</v>
      </c>
      <c r="C15" s="132">
        <v>636</v>
      </c>
      <c r="D15" s="133">
        <v>1836</v>
      </c>
      <c r="E15" s="132">
        <v>1218</v>
      </c>
      <c r="F15" s="132">
        <v>4467</v>
      </c>
      <c r="G15" s="133">
        <v>699.6</v>
      </c>
    </row>
    <row r="16" spans="2:7" ht="18.75" x14ac:dyDescent="0.15">
      <c r="B16" s="134">
        <v>11</v>
      </c>
      <c r="C16" s="132">
        <v>636</v>
      </c>
      <c r="D16" s="133">
        <v>1836</v>
      </c>
      <c r="E16" s="132">
        <v>1218</v>
      </c>
      <c r="F16" s="132">
        <v>4467</v>
      </c>
      <c r="G16" s="133">
        <v>699.6</v>
      </c>
    </row>
    <row r="17" spans="2:7" ht="18.75" x14ac:dyDescent="0.15">
      <c r="B17" s="134">
        <v>12</v>
      </c>
      <c r="C17" s="132">
        <v>636</v>
      </c>
      <c r="D17" s="133">
        <v>1836</v>
      </c>
      <c r="E17" s="132">
        <v>1218</v>
      </c>
      <c r="F17" s="132">
        <v>4467</v>
      </c>
      <c r="G17" s="133">
        <v>699.6</v>
      </c>
    </row>
    <row r="18" spans="2:7" ht="18.75" x14ac:dyDescent="0.15">
      <c r="B18" s="134">
        <v>13</v>
      </c>
      <c r="C18" s="132">
        <v>636</v>
      </c>
      <c r="D18" s="133">
        <v>1836</v>
      </c>
      <c r="E18" s="132">
        <v>1218</v>
      </c>
      <c r="F18" s="132">
        <v>4467</v>
      </c>
      <c r="G18" s="133">
        <v>699.6</v>
      </c>
    </row>
    <row r="19" spans="2:7" ht="18.75" x14ac:dyDescent="0.15">
      <c r="B19" s="134">
        <v>14</v>
      </c>
      <c r="C19" s="132">
        <v>636</v>
      </c>
      <c r="D19" s="133">
        <v>1836</v>
      </c>
      <c r="E19" s="132">
        <v>1218</v>
      </c>
      <c r="F19" s="132">
        <v>4467</v>
      </c>
      <c r="G19" s="133">
        <v>699.6</v>
      </c>
    </row>
    <row r="20" spans="2:7" ht="18.75" x14ac:dyDescent="0.15">
      <c r="B20" s="134">
        <v>15</v>
      </c>
      <c r="C20" s="132">
        <v>636</v>
      </c>
      <c r="D20" s="133">
        <v>1836</v>
      </c>
      <c r="E20" s="132">
        <v>1218</v>
      </c>
      <c r="F20" s="132">
        <v>4467</v>
      </c>
      <c r="G20" s="133">
        <v>699.6</v>
      </c>
    </row>
    <row r="21" spans="2:7" ht="18.75" x14ac:dyDescent="0.15">
      <c r="B21" s="134">
        <v>16</v>
      </c>
      <c r="C21" s="132">
        <v>636</v>
      </c>
      <c r="D21" s="133">
        <v>1836</v>
      </c>
      <c r="E21" s="132">
        <v>1218</v>
      </c>
      <c r="F21" s="132">
        <v>4467</v>
      </c>
      <c r="G21" s="133">
        <v>699.6</v>
      </c>
    </row>
    <row r="22" spans="2:7" ht="18.75" x14ac:dyDescent="0.15">
      <c r="B22" s="134">
        <v>17</v>
      </c>
      <c r="C22" s="132">
        <v>636</v>
      </c>
      <c r="D22" s="133">
        <v>1836</v>
      </c>
      <c r="E22" s="132">
        <v>1218</v>
      </c>
      <c r="F22" s="132">
        <v>4467</v>
      </c>
      <c r="G22" s="133">
        <v>699.6</v>
      </c>
    </row>
    <row r="23" spans="2:7" ht="18.75" x14ac:dyDescent="0.15">
      <c r="B23" s="134">
        <v>18</v>
      </c>
      <c r="C23" s="132">
        <v>636</v>
      </c>
      <c r="D23" s="133">
        <v>1836</v>
      </c>
      <c r="E23" s="132">
        <v>1218</v>
      </c>
      <c r="F23" s="132">
        <v>4467</v>
      </c>
      <c r="G23" s="133">
        <v>699.6</v>
      </c>
    </row>
    <row r="24" spans="2:7" ht="18.75" x14ac:dyDescent="0.15">
      <c r="B24" s="132">
        <v>19</v>
      </c>
      <c r="C24" s="132">
        <v>679</v>
      </c>
      <c r="D24" s="133">
        <v>1961</v>
      </c>
      <c r="E24" s="132">
        <v>1301</v>
      </c>
      <c r="F24" s="132">
        <v>4771</v>
      </c>
      <c r="G24" s="133">
        <v>746.90000000000009</v>
      </c>
    </row>
    <row r="25" spans="2:7" ht="18.75" x14ac:dyDescent="0.15">
      <c r="B25" s="132">
        <v>20</v>
      </c>
      <c r="C25" s="132">
        <v>679</v>
      </c>
      <c r="D25" s="133">
        <v>1961</v>
      </c>
      <c r="E25" s="132">
        <v>1301</v>
      </c>
      <c r="F25" s="132">
        <v>4771</v>
      </c>
      <c r="G25" s="133">
        <v>746.90000000000009</v>
      </c>
    </row>
    <row r="26" spans="2:7" ht="18.75" x14ac:dyDescent="0.15">
      <c r="B26" s="132">
        <v>21</v>
      </c>
      <c r="C26" s="132">
        <v>679</v>
      </c>
      <c r="D26" s="133">
        <v>1961</v>
      </c>
      <c r="E26" s="132">
        <v>1301</v>
      </c>
      <c r="F26" s="132">
        <v>4771</v>
      </c>
      <c r="G26" s="133">
        <v>746.90000000000009</v>
      </c>
    </row>
    <row r="27" spans="2:7" ht="18.75" x14ac:dyDescent="0.15">
      <c r="B27" s="132">
        <v>22</v>
      </c>
      <c r="C27" s="132">
        <v>679</v>
      </c>
      <c r="D27" s="133">
        <v>1961</v>
      </c>
      <c r="E27" s="132">
        <v>1301</v>
      </c>
      <c r="F27" s="132">
        <v>4771</v>
      </c>
      <c r="G27" s="133">
        <v>746.90000000000009</v>
      </c>
    </row>
    <row r="28" spans="2:7" ht="18.75" x14ac:dyDescent="0.15">
      <c r="B28" s="132">
        <v>23</v>
      </c>
      <c r="C28" s="132">
        <v>679</v>
      </c>
      <c r="D28" s="133">
        <v>1961</v>
      </c>
      <c r="E28" s="132">
        <v>1301</v>
      </c>
      <c r="F28" s="132">
        <v>4771</v>
      </c>
      <c r="G28" s="133">
        <v>746.90000000000009</v>
      </c>
    </row>
    <row r="29" spans="2:7" ht="18.75" x14ac:dyDescent="0.15">
      <c r="B29" s="132">
        <v>24</v>
      </c>
      <c r="C29" s="132">
        <v>679</v>
      </c>
      <c r="D29" s="133">
        <v>1961</v>
      </c>
      <c r="E29" s="132">
        <v>1301</v>
      </c>
      <c r="F29" s="132">
        <v>4771</v>
      </c>
      <c r="G29" s="133">
        <v>746.90000000000009</v>
      </c>
    </row>
    <row r="30" spans="2:7" ht="18.75" x14ac:dyDescent="0.15">
      <c r="B30" s="132">
        <v>25</v>
      </c>
      <c r="C30" s="132">
        <v>723</v>
      </c>
      <c r="D30" s="133">
        <v>2087</v>
      </c>
      <c r="E30" s="132">
        <v>1384</v>
      </c>
      <c r="F30" s="132">
        <v>5076</v>
      </c>
      <c r="G30" s="133">
        <v>795.30000000000007</v>
      </c>
    </row>
    <row r="31" spans="2:7" ht="18.75" x14ac:dyDescent="0.15">
      <c r="B31" s="132">
        <v>26</v>
      </c>
      <c r="C31" s="132">
        <v>723</v>
      </c>
      <c r="D31" s="133">
        <v>2087</v>
      </c>
      <c r="E31" s="132">
        <v>1384</v>
      </c>
      <c r="F31" s="132">
        <v>5076</v>
      </c>
      <c r="G31" s="133">
        <v>795.30000000000007</v>
      </c>
    </row>
    <row r="32" spans="2:7" ht="18.75" x14ac:dyDescent="0.15">
      <c r="B32" s="132">
        <v>27</v>
      </c>
      <c r="C32" s="132">
        <v>723</v>
      </c>
      <c r="D32" s="133">
        <v>2087</v>
      </c>
      <c r="E32" s="132">
        <v>1384</v>
      </c>
      <c r="F32" s="132">
        <v>5076</v>
      </c>
      <c r="G32" s="133">
        <v>795.30000000000007</v>
      </c>
    </row>
    <row r="33" spans="2:7" ht="18.75" x14ac:dyDescent="0.15">
      <c r="B33" s="132">
        <v>28</v>
      </c>
      <c r="C33" s="132">
        <v>723</v>
      </c>
      <c r="D33" s="133">
        <v>2087</v>
      </c>
      <c r="E33" s="132">
        <v>1384</v>
      </c>
      <c r="F33" s="132">
        <v>5076</v>
      </c>
      <c r="G33" s="133">
        <v>795.30000000000007</v>
      </c>
    </row>
    <row r="34" spans="2:7" ht="18.75" x14ac:dyDescent="0.15">
      <c r="B34" s="132">
        <v>29</v>
      </c>
      <c r="C34" s="132">
        <v>723</v>
      </c>
      <c r="D34" s="133">
        <v>2087</v>
      </c>
      <c r="E34" s="132">
        <v>1384</v>
      </c>
      <c r="F34" s="132">
        <v>5076</v>
      </c>
      <c r="G34" s="133">
        <v>795.30000000000007</v>
      </c>
    </row>
    <row r="35" spans="2:7" ht="18.75" x14ac:dyDescent="0.15">
      <c r="B35" s="132">
        <v>30</v>
      </c>
      <c r="C35" s="132">
        <v>867</v>
      </c>
      <c r="D35" s="133">
        <v>2503</v>
      </c>
      <c r="E35" s="132">
        <v>1661</v>
      </c>
      <c r="F35" s="132">
        <v>6089</v>
      </c>
      <c r="G35" s="133">
        <v>953.7</v>
      </c>
    </row>
    <row r="36" spans="2:7" ht="18.75" x14ac:dyDescent="0.15">
      <c r="B36" s="132">
        <v>31</v>
      </c>
      <c r="C36" s="132">
        <v>867</v>
      </c>
      <c r="D36" s="133">
        <v>2503</v>
      </c>
      <c r="E36" s="132">
        <v>1661</v>
      </c>
      <c r="F36" s="132">
        <v>6089</v>
      </c>
      <c r="G36" s="133">
        <v>953.7</v>
      </c>
    </row>
    <row r="37" spans="2:7" ht="18.75" x14ac:dyDescent="0.15">
      <c r="B37" s="132">
        <v>32</v>
      </c>
      <c r="C37" s="132">
        <v>867</v>
      </c>
      <c r="D37" s="133">
        <v>2503</v>
      </c>
      <c r="E37" s="132">
        <v>1661</v>
      </c>
      <c r="F37" s="132">
        <v>6089</v>
      </c>
      <c r="G37" s="133">
        <v>953.7</v>
      </c>
    </row>
    <row r="38" spans="2:7" ht="18.75" x14ac:dyDescent="0.15">
      <c r="B38" s="132">
        <v>33</v>
      </c>
      <c r="C38" s="132">
        <v>867</v>
      </c>
      <c r="D38" s="133">
        <v>2503</v>
      </c>
      <c r="E38" s="132">
        <v>1661</v>
      </c>
      <c r="F38" s="132">
        <v>6089</v>
      </c>
      <c r="G38" s="133">
        <v>953.7</v>
      </c>
    </row>
    <row r="39" spans="2:7" ht="18.75" x14ac:dyDescent="0.15">
      <c r="B39" s="132">
        <v>34</v>
      </c>
      <c r="C39" s="132">
        <v>867</v>
      </c>
      <c r="D39" s="133">
        <v>2503</v>
      </c>
      <c r="E39" s="132">
        <v>1661</v>
      </c>
      <c r="F39" s="132">
        <v>6089</v>
      </c>
      <c r="G39" s="133">
        <v>953.7</v>
      </c>
    </row>
    <row r="40" spans="2:7" ht="18.75" x14ac:dyDescent="0.15">
      <c r="B40" s="132">
        <v>35</v>
      </c>
      <c r="C40" s="132">
        <v>980</v>
      </c>
      <c r="D40" s="133">
        <v>2830</v>
      </c>
      <c r="E40" s="132">
        <v>1878</v>
      </c>
      <c r="F40" s="132">
        <v>6884</v>
      </c>
      <c r="G40" s="133">
        <v>1078</v>
      </c>
    </row>
    <row r="41" spans="2:7" ht="18.75" x14ac:dyDescent="0.15">
      <c r="B41" s="132">
        <v>36</v>
      </c>
      <c r="C41" s="132">
        <v>980</v>
      </c>
      <c r="D41" s="133">
        <v>2830</v>
      </c>
      <c r="E41" s="132">
        <v>1878</v>
      </c>
      <c r="F41" s="132">
        <v>6884</v>
      </c>
      <c r="G41" s="133">
        <v>1078</v>
      </c>
    </row>
    <row r="42" spans="2:7" ht="18.75" x14ac:dyDescent="0.15">
      <c r="B42" s="132">
        <v>37</v>
      </c>
      <c r="C42" s="132">
        <v>980</v>
      </c>
      <c r="D42" s="133">
        <v>2830</v>
      </c>
      <c r="E42" s="132">
        <v>1878</v>
      </c>
      <c r="F42" s="132">
        <v>6884</v>
      </c>
      <c r="G42" s="133">
        <v>1078</v>
      </c>
    </row>
    <row r="43" spans="2:7" ht="18.75" x14ac:dyDescent="0.15">
      <c r="B43" s="132">
        <v>38</v>
      </c>
      <c r="C43" s="132">
        <v>980</v>
      </c>
      <c r="D43" s="133">
        <v>2830</v>
      </c>
      <c r="E43" s="132">
        <v>1878</v>
      </c>
      <c r="F43" s="132">
        <v>6884</v>
      </c>
      <c r="G43" s="133">
        <v>1078</v>
      </c>
    </row>
    <row r="44" spans="2:7" ht="18.75" x14ac:dyDescent="0.15">
      <c r="B44" s="132">
        <v>39</v>
      </c>
      <c r="C44" s="132">
        <v>980</v>
      </c>
      <c r="D44" s="133">
        <v>2830</v>
      </c>
      <c r="E44" s="132">
        <v>1878</v>
      </c>
      <c r="F44" s="132">
        <v>6884</v>
      </c>
      <c r="G44" s="133">
        <v>1078</v>
      </c>
    </row>
    <row r="45" spans="2:7" ht="18.75" x14ac:dyDescent="0.15">
      <c r="B45" s="132">
        <v>40</v>
      </c>
      <c r="C45" s="132">
        <v>1101</v>
      </c>
      <c r="D45" s="133">
        <v>3179</v>
      </c>
      <c r="E45" s="132">
        <v>2109</v>
      </c>
      <c r="F45" s="132">
        <v>7732</v>
      </c>
      <c r="G45" s="133">
        <v>1211.1000000000001</v>
      </c>
    </row>
    <row r="46" spans="2:7" ht="18.75" x14ac:dyDescent="0.15">
      <c r="B46" s="132">
        <v>41</v>
      </c>
      <c r="C46" s="132">
        <v>1101</v>
      </c>
      <c r="D46" s="133">
        <v>3179</v>
      </c>
      <c r="E46" s="132">
        <v>2109</v>
      </c>
      <c r="F46" s="132">
        <v>7732</v>
      </c>
      <c r="G46" s="133">
        <v>1211.1000000000001</v>
      </c>
    </row>
    <row r="47" spans="2:7" ht="18.75" x14ac:dyDescent="0.15">
      <c r="B47" s="132">
        <v>42</v>
      </c>
      <c r="C47" s="132">
        <v>1101</v>
      </c>
      <c r="D47" s="133">
        <v>3179</v>
      </c>
      <c r="E47" s="132">
        <v>2109</v>
      </c>
      <c r="F47" s="132">
        <v>7732</v>
      </c>
      <c r="G47" s="133">
        <v>1211.1000000000001</v>
      </c>
    </row>
    <row r="48" spans="2:7" ht="18.75" x14ac:dyDescent="0.15">
      <c r="B48" s="132">
        <v>43</v>
      </c>
      <c r="C48" s="132">
        <v>1101</v>
      </c>
      <c r="D48" s="133">
        <v>3179</v>
      </c>
      <c r="E48" s="132">
        <v>2109</v>
      </c>
      <c r="F48" s="132">
        <v>7732</v>
      </c>
      <c r="G48" s="133">
        <v>1211.1000000000001</v>
      </c>
    </row>
    <row r="49" spans="2:7" ht="18.75" x14ac:dyDescent="0.15">
      <c r="B49" s="132">
        <v>44</v>
      </c>
      <c r="C49" s="132">
        <v>1101</v>
      </c>
      <c r="D49" s="133">
        <v>3179</v>
      </c>
      <c r="E49" s="132">
        <v>2109</v>
      </c>
      <c r="F49" s="132">
        <v>7732</v>
      </c>
      <c r="G49" s="133">
        <v>1211.1000000000001</v>
      </c>
    </row>
    <row r="50" spans="2:7" ht="18.75" x14ac:dyDescent="0.15">
      <c r="B50" s="132">
        <v>45</v>
      </c>
      <c r="C50" s="132">
        <v>1257</v>
      </c>
      <c r="D50" s="133">
        <v>3629</v>
      </c>
      <c r="E50" s="132">
        <v>2408</v>
      </c>
      <c r="F50" s="132">
        <v>8828</v>
      </c>
      <c r="G50" s="133">
        <v>1382.7</v>
      </c>
    </row>
    <row r="51" spans="2:7" ht="18.75" x14ac:dyDescent="0.15">
      <c r="B51" s="132">
        <v>46</v>
      </c>
      <c r="C51" s="132">
        <v>1257</v>
      </c>
      <c r="D51" s="133">
        <v>3629</v>
      </c>
      <c r="E51" s="132">
        <v>2408</v>
      </c>
      <c r="F51" s="132">
        <v>8828</v>
      </c>
      <c r="G51" s="133">
        <v>1382.7</v>
      </c>
    </row>
    <row r="52" spans="2:7" ht="18.75" x14ac:dyDescent="0.15">
      <c r="B52" s="132">
        <v>47</v>
      </c>
      <c r="C52" s="132">
        <v>1257</v>
      </c>
      <c r="D52" s="133">
        <v>3629</v>
      </c>
      <c r="E52" s="132">
        <v>2408</v>
      </c>
      <c r="F52" s="132">
        <v>8828</v>
      </c>
      <c r="G52" s="133">
        <v>1382.7</v>
      </c>
    </row>
    <row r="53" spans="2:7" ht="18.75" x14ac:dyDescent="0.15">
      <c r="B53" s="132">
        <v>48</v>
      </c>
      <c r="C53" s="132">
        <v>1257</v>
      </c>
      <c r="D53" s="133">
        <v>3629</v>
      </c>
      <c r="E53" s="132">
        <v>2408</v>
      </c>
      <c r="F53" s="132">
        <v>8828</v>
      </c>
      <c r="G53" s="133">
        <v>1382.7</v>
      </c>
    </row>
    <row r="54" spans="2:7" ht="18.75" x14ac:dyDescent="0.15">
      <c r="B54" s="132">
        <v>49</v>
      </c>
      <c r="C54" s="132">
        <v>1257</v>
      </c>
      <c r="D54" s="133">
        <v>3629</v>
      </c>
      <c r="E54" s="132">
        <v>2408</v>
      </c>
      <c r="F54" s="132">
        <v>8828</v>
      </c>
      <c r="G54" s="133">
        <v>1382.7</v>
      </c>
    </row>
    <row r="55" spans="2:7" ht="18.75" x14ac:dyDescent="0.15">
      <c r="B55" s="132">
        <v>50</v>
      </c>
      <c r="C55" s="132">
        <v>1473</v>
      </c>
      <c r="D55" s="133">
        <v>4254</v>
      </c>
      <c r="E55" s="132">
        <v>2823</v>
      </c>
      <c r="F55" s="132">
        <v>10350</v>
      </c>
      <c r="G55" s="133">
        <v>1620.3000000000002</v>
      </c>
    </row>
    <row r="56" spans="2:7" ht="18.75" x14ac:dyDescent="0.15">
      <c r="B56" s="132">
        <v>51</v>
      </c>
      <c r="C56" s="132">
        <v>1473</v>
      </c>
      <c r="D56" s="133">
        <v>4254</v>
      </c>
      <c r="E56" s="132">
        <v>2823</v>
      </c>
      <c r="F56" s="132">
        <v>10350</v>
      </c>
      <c r="G56" s="133">
        <v>1620.3000000000002</v>
      </c>
    </row>
    <row r="57" spans="2:7" ht="18.75" x14ac:dyDescent="0.15">
      <c r="B57" s="132">
        <v>52</v>
      </c>
      <c r="C57" s="132">
        <v>1473</v>
      </c>
      <c r="D57" s="133">
        <v>4254</v>
      </c>
      <c r="E57" s="132">
        <v>2823</v>
      </c>
      <c r="F57" s="132">
        <v>10350</v>
      </c>
      <c r="G57" s="133">
        <v>1620.3000000000002</v>
      </c>
    </row>
    <row r="58" spans="2:7" ht="18.75" x14ac:dyDescent="0.15">
      <c r="B58" s="132">
        <v>53</v>
      </c>
      <c r="C58" s="132">
        <v>1473</v>
      </c>
      <c r="D58" s="133">
        <v>4254</v>
      </c>
      <c r="E58" s="132">
        <v>2823</v>
      </c>
      <c r="F58" s="132">
        <v>10350</v>
      </c>
      <c r="G58" s="133">
        <v>1620.3000000000002</v>
      </c>
    </row>
    <row r="59" spans="2:7" ht="18.75" x14ac:dyDescent="0.15">
      <c r="B59" s="132">
        <v>54</v>
      </c>
      <c r="C59" s="132">
        <v>1473</v>
      </c>
      <c r="D59" s="133">
        <v>4254</v>
      </c>
      <c r="E59" s="132">
        <v>2823</v>
      </c>
      <c r="F59" s="132">
        <v>10350</v>
      </c>
      <c r="G59" s="133">
        <v>1620.3000000000002</v>
      </c>
    </row>
    <row r="60" spans="2:7" ht="18.75" x14ac:dyDescent="0.15">
      <c r="B60" s="132">
        <v>55</v>
      </c>
      <c r="C60" s="132">
        <v>1733</v>
      </c>
      <c r="D60" s="133">
        <v>5005</v>
      </c>
      <c r="E60" s="132">
        <v>3321</v>
      </c>
      <c r="F60" s="132">
        <v>12176</v>
      </c>
      <c r="G60" s="133">
        <v>1906.3000000000002</v>
      </c>
    </row>
    <row r="61" spans="2:7" ht="18.75" x14ac:dyDescent="0.15">
      <c r="B61" s="132">
        <v>56</v>
      </c>
      <c r="C61" s="132">
        <v>1733</v>
      </c>
      <c r="D61" s="133">
        <v>5005</v>
      </c>
      <c r="E61" s="132">
        <v>3321</v>
      </c>
      <c r="F61" s="132">
        <v>12176</v>
      </c>
      <c r="G61" s="133">
        <v>1906.3000000000002</v>
      </c>
    </row>
    <row r="62" spans="2:7" ht="18.75" x14ac:dyDescent="0.15">
      <c r="B62" s="132">
        <v>57</v>
      </c>
      <c r="C62" s="132">
        <v>1733</v>
      </c>
      <c r="D62" s="133">
        <v>5005</v>
      </c>
      <c r="E62" s="132">
        <v>3321</v>
      </c>
      <c r="F62" s="132">
        <v>12176</v>
      </c>
      <c r="G62" s="133">
        <v>1906.3000000000002</v>
      </c>
    </row>
    <row r="63" spans="2:7" ht="18.75" x14ac:dyDescent="0.15">
      <c r="B63" s="132">
        <v>58</v>
      </c>
      <c r="C63" s="132">
        <v>1733</v>
      </c>
      <c r="D63" s="133">
        <v>5005</v>
      </c>
      <c r="E63" s="132">
        <v>3321</v>
      </c>
      <c r="F63" s="132">
        <v>12176</v>
      </c>
      <c r="G63" s="133">
        <v>1906.3000000000002</v>
      </c>
    </row>
    <row r="64" spans="2:7" ht="18.75" x14ac:dyDescent="0.15">
      <c r="B64" s="132">
        <v>59</v>
      </c>
      <c r="C64" s="132">
        <v>1733</v>
      </c>
      <c r="D64" s="133">
        <v>5005</v>
      </c>
      <c r="E64" s="132">
        <v>3321</v>
      </c>
      <c r="F64" s="132">
        <v>12176</v>
      </c>
      <c r="G64" s="133">
        <v>1906.3000000000002</v>
      </c>
    </row>
    <row r="65" spans="2:7" ht="18.75" x14ac:dyDescent="0.15">
      <c r="B65" s="132">
        <v>60</v>
      </c>
      <c r="C65" s="132">
        <v>2037</v>
      </c>
      <c r="D65" s="133">
        <v>5882</v>
      </c>
      <c r="E65" s="132">
        <v>3902</v>
      </c>
      <c r="F65" s="132">
        <v>14307</v>
      </c>
      <c r="G65" s="133">
        <v>2240.7000000000003</v>
      </c>
    </row>
    <row r="66" spans="2:7" ht="18.75" x14ac:dyDescent="0.15">
      <c r="B66" s="132">
        <v>61</v>
      </c>
      <c r="C66" s="132">
        <v>2037</v>
      </c>
      <c r="D66" s="133">
        <v>5882</v>
      </c>
      <c r="E66" s="132">
        <v>3902</v>
      </c>
      <c r="F66" s="132">
        <v>14307</v>
      </c>
      <c r="G66" s="133">
        <v>2240.7000000000003</v>
      </c>
    </row>
    <row r="67" spans="2:7" ht="18.75" x14ac:dyDescent="0.15">
      <c r="B67" s="132">
        <v>62</v>
      </c>
      <c r="C67" s="132">
        <v>2037</v>
      </c>
      <c r="D67" s="133">
        <v>5882</v>
      </c>
      <c r="E67" s="132">
        <v>3902</v>
      </c>
      <c r="F67" s="132">
        <v>14307</v>
      </c>
      <c r="G67" s="133">
        <v>2240.7000000000003</v>
      </c>
    </row>
    <row r="68" spans="2:7" ht="18.75" x14ac:dyDescent="0.15">
      <c r="B68" s="132">
        <v>63</v>
      </c>
      <c r="C68" s="132">
        <v>2037</v>
      </c>
      <c r="D68" s="133">
        <v>5882</v>
      </c>
      <c r="E68" s="132">
        <v>3902</v>
      </c>
      <c r="F68" s="132">
        <v>14307</v>
      </c>
      <c r="G68" s="133">
        <v>2240.7000000000003</v>
      </c>
    </row>
    <row r="69" spans="2:7" ht="18.75" x14ac:dyDescent="0.15">
      <c r="B69" s="132">
        <v>64</v>
      </c>
      <c r="C69" s="132">
        <v>2037</v>
      </c>
      <c r="D69" s="133">
        <v>5882</v>
      </c>
      <c r="E69" s="132">
        <v>3902</v>
      </c>
      <c r="F69" s="132">
        <v>14307</v>
      </c>
      <c r="G69" s="133">
        <v>2240.7000000000003</v>
      </c>
    </row>
    <row r="70" spans="2:7" ht="18.75" x14ac:dyDescent="0.15">
      <c r="B70" s="135">
        <v>65</v>
      </c>
      <c r="C70" s="135">
        <v>2600</v>
      </c>
      <c r="D70" s="136">
        <v>7508</v>
      </c>
      <c r="E70" s="135">
        <v>4982</v>
      </c>
      <c r="F70" s="135">
        <v>18265</v>
      </c>
      <c r="G70" s="136">
        <v>2860.0000000000005</v>
      </c>
    </row>
    <row r="71" spans="2:7" ht="18.75" x14ac:dyDescent="0.15">
      <c r="B71" s="135">
        <v>66</v>
      </c>
      <c r="C71" s="135">
        <v>2600</v>
      </c>
      <c r="D71" s="136">
        <v>7508</v>
      </c>
      <c r="E71" s="135">
        <v>4982</v>
      </c>
      <c r="F71" s="135">
        <v>18265</v>
      </c>
      <c r="G71" s="136">
        <v>2860.0000000000005</v>
      </c>
    </row>
    <row r="72" spans="2:7" ht="18.75" x14ac:dyDescent="0.15">
      <c r="B72" s="135">
        <v>67</v>
      </c>
      <c r="C72" s="135">
        <v>2600</v>
      </c>
      <c r="D72" s="136">
        <v>7508</v>
      </c>
      <c r="E72" s="135">
        <v>4982</v>
      </c>
      <c r="F72" s="135">
        <v>18265</v>
      </c>
      <c r="G72" s="136">
        <v>2860.0000000000005</v>
      </c>
    </row>
    <row r="73" spans="2:7" ht="18.75" x14ac:dyDescent="0.15">
      <c r="B73" s="135">
        <v>68</v>
      </c>
      <c r="C73" s="135">
        <v>2600</v>
      </c>
      <c r="D73" s="136">
        <v>7508</v>
      </c>
      <c r="E73" s="135">
        <v>4982</v>
      </c>
      <c r="F73" s="135">
        <v>18265</v>
      </c>
      <c r="G73" s="136">
        <v>2860.0000000000005</v>
      </c>
    </row>
    <row r="74" spans="2:7" ht="18.75" x14ac:dyDescent="0.15">
      <c r="B74" s="135">
        <v>69</v>
      </c>
      <c r="C74" s="135">
        <v>2600</v>
      </c>
      <c r="D74" s="136">
        <v>7508</v>
      </c>
      <c r="E74" s="135">
        <v>4982</v>
      </c>
      <c r="F74" s="135">
        <v>18265</v>
      </c>
      <c r="G74" s="136">
        <v>2860.0000000000005</v>
      </c>
    </row>
    <row r="75" spans="2:7" ht="18.75" x14ac:dyDescent="0.15">
      <c r="B75" s="135">
        <v>70</v>
      </c>
      <c r="C75" s="135">
        <v>3120</v>
      </c>
      <c r="D75" s="136">
        <v>9010</v>
      </c>
      <c r="E75" s="135">
        <v>5978</v>
      </c>
      <c r="F75" s="135">
        <v>21917</v>
      </c>
      <c r="G75" s="136">
        <v>3432.0000000000005</v>
      </c>
    </row>
    <row r="76" spans="2:7" ht="18.75" x14ac:dyDescent="0.15">
      <c r="B76" s="135">
        <v>71</v>
      </c>
      <c r="C76" s="135">
        <v>3120</v>
      </c>
      <c r="D76" s="136">
        <v>9010</v>
      </c>
      <c r="E76" s="135">
        <v>5978</v>
      </c>
      <c r="F76" s="135">
        <v>21917</v>
      </c>
      <c r="G76" s="136">
        <v>3432.0000000000005</v>
      </c>
    </row>
    <row r="77" spans="2:7" ht="18.75" x14ac:dyDescent="0.15">
      <c r="B77" s="135">
        <v>72</v>
      </c>
      <c r="C77" s="135">
        <v>3120</v>
      </c>
      <c r="D77" s="136">
        <v>9010</v>
      </c>
      <c r="E77" s="135">
        <v>5978</v>
      </c>
      <c r="F77" s="135">
        <v>21917</v>
      </c>
      <c r="G77" s="136">
        <v>3432.0000000000005</v>
      </c>
    </row>
    <row r="78" spans="2:7" ht="18.75" x14ac:dyDescent="0.15">
      <c r="B78" s="135">
        <v>73</v>
      </c>
      <c r="C78" s="135">
        <v>3120</v>
      </c>
      <c r="D78" s="136">
        <v>9010</v>
      </c>
      <c r="E78" s="135">
        <v>5978</v>
      </c>
      <c r="F78" s="135">
        <v>21917</v>
      </c>
      <c r="G78" s="136">
        <v>3432.0000000000005</v>
      </c>
    </row>
    <row r="79" spans="2:7" ht="18.75" x14ac:dyDescent="0.15">
      <c r="B79" s="135">
        <v>74</v>
      </c>
      <c r="C79" s="135">
        <v>3120</v>
      </c>
      <c r="D79" s="136">
        <v>9010</v>
      </c>
      <c r="E79" s="135">
        <v>5978</v>
      </c>
      <c r="F79" s="135">
        <v>21917</v>
      </c>
      <c r="G79" s="136">
        <v>3432.0000000000005</v>
      </c>
    </row>
    <row r="80" spans="2:7" ht="18.75" x14ac:dyDescent="0.15">
      <c r="B80" s="135">
        <v>75</v>
      </c>
      <c r="C80" s="135">
        <v>3900</v>
      </c>
      <c r="D80" s="136">
        <v>11262</v>
      </c>
      <c r="E80" s="135">
        <v>7472</v>
      </c>
      <c r="F80" s="135">
        <v>27396</v>
      </c>
      <c r="G80" s="136">
        <v>4290</v>
      </c>
    </row>
    <row r="81" spans="2:7" ht="18.75" x14ac:dyDescent="0.15">
      <c r="B81" s="135">
        <v>76</v>
      </c>
      <c r="C81" s="135">
        <v>3900</v>
      </c>
      <c r="D81" s="136">
        <v>11262</v>
      </c>
      <c r="E81" s="135">
        <v>7472</v>
      </c>
      <c r="F81" s="135">
        <v>27396</v>
      </c>
      <c r="G81" s="136">
        <v>4290</v>
      </c>
    </row>
    <row r="82" spans="2:7" ht="18.75" x14ac:dyDescent="0.15">
      <c r="B82" s="135">
        <v>77</v>
      </c>
      <c r="C82" s="135">
        <v>3900</v>
      </c>
      <c r="D82" s="136">
        <v>11262</v>
      </c>
      <c r="E82" s="135">
        <v>7472</v>
      </c>
      <c r="F82" s="135">
        <v>27396</v>
      </c>
      <c r="G82" s="136">
        <v>4290</v>
      </c>
    </row>
    <row r="83" spans="2:7" ht="18.75" x14ac:dyDescent="0.15">
      <c r="B83" s="135">
        <v>78</v>
      </c>
      <c r="C83" s="135">
        <v>3900</v>
      </c>
      <c r="D83" s="136">
        <v>11262</v>
      </c>
      <c r="E83" s="135">
        <v>7472</v>
      </c>
      <c r="F83" s="135">
        <v>27396</v>
      </c>
      <c r="G83" s="136">
        <v>4290</v>
      </c>
    </row>
    <row r="84" spans="2:7" ht="18.75" x14ac:dyDescent="0.15">
      <c r="B84" s="135">
        <v>79</v>
      </c>
      <c r="C84" s="135">
        <v>3900</v>
      </c>
      <c r="D84" s="136">
        <v>11262</v>
      </c>
      <c r="E84" s="135">
        <v>7472</v>
      </c>
      <c r="F84" s="135">
        <v>27396</v>
      </c>
      <c r="G84" s="136">
        <v>4290</v>
      </c>
    </row>
    <row r="85" spans="2:7" ht="18.75" x14ac:dyDescent="0.15">
      <c r="B85" s="135">
        <v>80</v>
      </c>
      <c r="C85" s="135">
        <v>4766</v>
      </c>
      <c r="D85" s="136">
        <v>13765</v>
      </c>
      <c r="E85" s="135">
        <v>9133</v>
      </c>
      <c r="F85" s="135">
        <v>33485</v>
      </c>
      <c r="G85" s="136">
        <v>5242.6000000000004</v>
      </c>
    </row>
    <row r="86" spans="2:7" ht="18.75" x14ac:dyDescent="0.15">
      <c r="B86" s="135">
        <v>81</v>
      </c>
      <c r="C86" s="135">
        <v>4766</v>
      </c>
      <c r="D86" s="136">
        <v>13765</v>
      </c>
      <c r="E86" s="135">
        <v>9133</v>
      </c>
      <c r="F86" s="135">
        <v>33485</v>
      </c>
      <c r="G86" s="136">
        <v>5242.6000000000004</v>
      </c>
    </row>
    <row r="87" spans="2:7" ht="18.75" x14ac:dyDescent="0.15">
      <c r="B87" s="135">
        <v>82</v>
      </c>
      <c r="C87" s="135">
        <v>4766</v>
      </c>
      <c r="D87" s="136">
        <v>13765</v>
      </c>
      <c r="E87" s="135">
        <v>9133</v>
      </c>
      <c r="F87" s="135">
        <v>33485</v>
      </c>
      <c r="G87" s="136">
        <v>5242.6000000000004</v>
      </c>
    </row>
    <row r="88" spans="2:7" ht="18.75" x14ac:dyDescent="0.15">
      <c r="B88" s="135">
        <v>83</v>
      </c>
      <c r="C88" s="135">
        <v>4766</v>
      </c>
      <c r="D88" s="136">
        <v>13765</v>
      </c>
      <c r="E88" s="135">
        <v>9133</v>
      </c>
      <c r="F88" s="135">
        <v>33485</v>
      </c>
      <c r="G88" s="136">
        <v>5242.6000000000004</v>
      </c>
    </row>
    <row r="89" spans="2:7" ht="18.75" x14ac:dyDescent="0.15">
      <c r="B89" s="135">
        <v>84</v>
      </c>
      <c r="C89" s="135">
        <v>4766</v>
      </c>
      <c r="D89" s="136">
        <v>13765</v>
      </c>
      <c r="E89" s="135">
        <v>9133</v>
      </c>
      <c r="F89" s="135">
        <v>33485</v>
      </c>
      <c r="G89" s="136">
        <v>5242.6000000000004</v>
      </c>
    </row>
    <row r="90" spans="2:7" ht="20.25" hidden="1" thickBot="1" x14ac:dyDescent="0.2">
      <c r="B90" s="173" t="s">
        <v>42</v>
      </c>
      <c r="C90" s="173"/>
      <c r="D90" s="173"/>
    </row>
    <row r="91" spans="2:7" ht="19.5" hidden="1" x14ac:dyDescent="0.15">
      <c r="B91" s="100" t="s">
        <v>37</v>
      </c>
      <c r="C91" s="101" t="s">
        <v>38</v>
      </c>
      <c r="D91" s="101" t="s">
        <v>12</v>
      </c>
    </row>
    <row r="92" spans="2:7" ht="19.5" hidden="1" x14ac:dyDescent="0.15">
      <c r="B92" s="100" t="s">
        <v>43</v>
      </c>
      <c r="C92" s="102">
        <v>1882</v>
      </c>
      <c r="D92" s="102">
        <v>5092</v>
      </c>
    </row>
    <row r="93" spans="2:7" ht="19.5" hidden="1" x14ac:dyDescent="0.15">
      <c r="B93" s="103" t="s">
        <v>44</v>
      </c>
      <c r="C93" s="102">
        <v>1200</v>
      </c>
      <c r="D93" s="102">
        <v>3249</v>
      </c>
    </row>
    <row r="94" spans="2:7" ht="19.5" hidden="1" x14ac:dyDescent="0.15">
      <c r="B94" s="100" t="s">
        <v>45</v>
      </c>
      <c r="C94" s="102">
        <v>1282</v>
      </c>
      <c r="D94" s="102">
        <v>3470</v>
      </c>
    </row>
    <row r="95" spans="2:7" ht="19.5" hidden="1" x14ac:dyDescent="0.15">
      <c r="B95" s="100" t="s">
        <v>46</v>
      </c>
      <c r="C95" s="102">
        <v>1364</v>
      </c>
      <c r="D95" s="102">
        <v>3692</v>
      </c>
    </row>
    <row r="96" spans="2:7" ht="19.5" hidden="1" x14ac:dyDescent="0.15">
      <c r="B96" s="100" t="s">
        <v>47</v>
      </c>
      <c r="C96" s="102">
        <v>1636</v>
      </c>
      <c r="D96" s="102">
        <v>4428</v>
      </c>
    </row>
    <row r="97" spans="2:4" ht="19.5" hidden="1" x14ac:dyDescent="0.15">
      <c r="B97" s="100" t="s">
        <v>48</v>
      </c>
      <c r="C97" s="102">
        <v>1850</v>
      </c>
      <c r="D97" s="102">
        <v>5006</v>
      </c>
    </row>
    <row r="98" spans="2:4" ht="19.5" hidden="1" x14ac:dyDescent="0.15">
      <c r="B98" s="100" t="s">
        <v>49</v>
      </c>
      <c r="C98" s="102">
        <v>2078</v>
      </c>
      <c r="D98" s="102">
        <v>5623</v>
      </c>
    </row>
    <row r="99" spans="2:4" ht="19.5" hidden="1" x14ac:dyDescent="0.15">
      <c r="B99" s="100" t="s">
        <v>50</v>
      </c>
      <c r="C99" s="102">
        <v>2372</v>
      </c>
      <c r="D99" s="102">
        <v>6420</v>
      </c>
    </row>
    <row r="100" spans="2:4" ht="19.5" hidden="1" x14ac:dyDescent="0.15">
      <c r="B100" s="100" t="s">
        <v>51</v>
      </c>
      <c r="C100" s="102">
        <v>2781</v>
      </c>
      <c r="D100" s="102">
        <v>7527</v>
      </c>
    </row>
    <row r="101" spans="2:4" ht="19.5" hidden="1" x14ac:dyDescent="0.15">
      <c r="B101" s="100" t="s">
        <v>52</v>
      </c>
      <c r="C101" s="102">
        <v>3272</v>
      </c>
      <c r="D101" s="102">
        <v>8855</v>
      </c>
    </row>
    <row r="102" spans="2:4" ht="19.5" hidden="1" x14ac:dyDescent="0.15">
      <c r="B102" s="100" t="s">
        <v>53</v>
      </c>
      <c r="C102" s="102">
        <v>3845</v>
      </c>
      <c r="D102" s="102">
        <v>10405</v>
      </c>
    </row>
    <row r="103" spans="2:4" ht="19.5" hidden="1" x14ac:dyDescent="0.15">
      <c r="B103" s="100" t="s">
        <v>54</v>
      </c>
      <c r="C103" s="102">
        <v>4908</v>
      </c>
      <c r="D103" s="102">
        <v>13283</v>
      </c>
    </row>
    <row r="104" spans="2:4" ht="19.5" hidden="1" x14ac:dyDescent="0.15">
      <c r="B104" s="100" t="s">
        <v>39</v>
      </c>
      <c r="C104" s="102">
        <v>5890</v>
      </c>
      <c r="D104" s="102">
        <v>15939</v>
      </c>
    </row>
    <row r="105" spans="2:4" ht="19.5" hidden="1" x14ac:dyDescent="0.15">
      <c r="B105" s="100" t="s">
        <v>40</v>
      </c>
      <c r="C105" s="102">
        <v>7362</v>
      </c>
      <c r="D105" s="102">
        <v>19924</v>
      </c>
    </row>
    <row r="106" spans="2:4" ht="19.5" hidden="1" x14ac:dyDescent="0.15">
      <c r="B106" s="100" t="s">
        <v>41</v>
      </c>
      <c r="C106" s="102">
        <v>8999</v>
      </c>
      <c r="D106" s="102">
        <v>24352</v>
      </c>
    </row>
  </sheetData>
  <mergeCells count="5">
    <mergeCell ref="B90:D90"/>
    <mergeCell ref="C3:D3"/>
    <mergeCell ref="E3:F3"/>
    <mergeCell ref="B3:B4"/>
    <mergeCell ref="B2:G2"/>
  </mergeCells>
  <phoneticPr fontId="29"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B27" sqref="B27"/>
    </sheetView>
  </sheetViews>
  <sheetFormatPr defaultColWidth="9" defaultRowHeight="13.5" x14ac:dyDescent="0.15"/>
  <cols>
    <col min="2" max="2" width="24.75" customWidth="1"/>
    <col min="3" max="4" width="29.125" style="88" customWidth="1"/>
    <col min="5" max="5" width="35.125" customWidth="1"/>
    <col min="6" max="6" width="24.75" customWidth="1"/>
  </cols>
  <sheetData>
    <row r="1" spans="1:6" s="87" customFormat="1" ht="14.25" customHeight="1" x14ac:dyDescent="0.15">
      <c r="C1" s="175" t="s">
        <v>38</v>
      </c>
      <c r="D1" s="175"/>
      <c r="E1" s="175" t="s">
        <v>12</v>
      </c>
      <c r="F1" s="175"/>
    </row>
    <row r="2" spans="1:6" s="87" customFormat="1" x14ac:dyDescent="0.15">
      <c r="B2" s="176" t="s">
        <v>55</v>
      </c>
      <c r="C2" s="90" t="s">
        <v>56</v>
      </c>
      <c r="D2" s="90"/>
      <c r="E2" s="90" t="s">
        <v>56</v>
      </c>
    </row>
    <row r="3" spans="1:6" s="87" customFormat="1" x14ac:dyDescent="0.15">
      <c r="B3" s="176"/>
      <c r="C3" s="90" t="s">
        <v>57</v>
      </c>
      <c r="D3" s="90"/>
      <c r="E3" s="90" t="s">
        <v>14</v>
      </c>
    </row>
    <row r="4" spans="1:6" s="87" customFormat="1" x14ac:dyDescent="0.15">
      <c r="B4" s="89" t="s">
        <v>58</v>
      </c>
      <c r="C4" s="90">
        <v>200000</v>
      </c>
      <c r="D4" s="90"/>
      <c r="E4" s="90">
        <v>500000</v>
      </c>
    </row>
    <row r="5" spans="1:6" s="87" customFormat="1" x14ac:dyDescent="0.15">
      <c r="B5" s="89" t="s">
        <v>17</v>
      </c>
      <c r="C5" s="90">
        <v>1000000</v>
      </c>
      <c r="D5" s="90"/>
      <c r="E5" s="90">
        <v>2500000</v>
      </c>
    </row>
    <row r="6" spans="1:6" s="87" customFormat="1" x14ac:dyDescent="0.15">
      <c r="B6" s="176" t="s">
        <v>59</v>
      </c>
      <c r="C6" s="89" t="s">
        <v>60</v>
      </c>
      <c r="D6" s="89"/>
      <c r="E6" s="89" t="s">
        <v>60</v>
      </c>
    </row>
    <row r="7" spans="1:6" s="87" customFormat="1" x14ac:dyDescent="0.15">
      <c r="B7" s="176"/>
      <c r="C7" s="89" t="s">
        <v>61</v>
      </c>
      <c r="D7" s="89"/>
      <c r="E7" s="89" t="s">
        <v>61</v>
      </c>
    </row>
    <row r="8" spans="1:6" x14ac:dyDescent="0.15">
      <c r="A8" s="138" t="s">
        <v>62</v>
      </c>
      <c r="B8" s="91" t="s">
        <v>22</v>
      </c>
      <c r="C8" s="92"/>
      <c r="D8" s="93" t="s">
        <v>63</v>
      </c>
      <c r="F8" s="94" t="s">
        <v>64</v>
      </c>
    </row>
    <row r="9" spans="1:6" x14ac:dyDescent="0.15">
      <c r="A9" s="138"/>
      <c r="B9" s="95" t="s">
        <v>23</v>
      </c>
      <c r="C9" s="92"/>
      <c r="D9" s="93" t="s">
        <v>63</v>
      </c>
      <c r="E9" s="94"/>
      <c r="F9" s="96" t="s">
        <v>63</v>
      </c>
    </row>
    <row r="10" spans="1:6" x14ac:dyDescent="0.15">
      <c r="A10" s="138"/>
      <c r="B10" s="91" t="s">
        <v>24</v>
      </c>
      <c r="C10" s="92"/>
      <c r="D10" s="93" t="s">
        <v>63</v>
      </c>
      <c r="E10" s="94"/>
      <c r="F10" s="97" t="s">
        <v>65</v>
      </c>
    </row>
    <row r="11" spans="1:6" x14ac:dyDescent="0.15">
      <c r="A11" s="138"/>
      <c r="B11" s="95" t="s">
        <v>25</v>
      </c>
      <c r="C11" s="92"/>
      <c r="D11" s="93" t="s">
        <v>63</v>
      </c>
      <c r="E11" s="94"/>
      <c r="F11" s="96" t="s">
        <v>63</v>
      </c>
    </row>
    <row r="12" spans="1:6" ht="22.5" x14ac:dyDescent="0.15">
      <c r="A12" s="138"/>
      <c r="B12" s="95" t="s">
        <v>26</v>
      </c>
      <c r="C12" s="92"/>
      <c r="D12" s="93" t="s">
        <v>63</v>
      </c>
      <c r="E12" s="94"/>
      <c r="F12" s="96" t="s">
        <v>63</v>
      </c>
    </row>
    <row r="13" spans="1:6" x14ac:dyDescent="0.15">
      <c r="A13" s="138"/>
      <c r="B13" s="95" t="s">
        <v>27</v>
      </c>
      <c r="C13" s="92"/>
      <c r="D13" s="93" t="s">
        <v>63</v>
      </c>
      <c r="E13" s="94"/>
      <c r="F13" s="96" t="s">
        <v>63</v>
      </c>
    </row>
    <row r="14" spans="1:6" x14ac:dyDescent="0.15">
      <c r="A14" s="138"/>
      <c r="B14" s="91" t="s">
        <v>28</v>
      </c>
      <c r="C14" s="98"/>
      <c r="D14" s="99" t="s">
        <v>66</v>
      </c>
      <c r="E14" s="99" t="s">
        <v>67</v>
      </c>
      <c r="F14" s="97" t="s">
        <v>68</v>
      </c>
    </row>
    <row r="15" spans="1:6" x14ac:dyDescent="0.15">
      <c r="A15" s="138"/>
      <c r="B15" s="95" t="s">
        <v>29</v>
      </c>
      <c r="C15" s="92"/>
      <c r="D15" s="93" t="s">
        <v>63</v>
      </c>
      <c r="E15" s="94"/>
      <c r="F15" s="96" t="s">
        <v>63</v>
      </c>
    </row>
    <row r="16" spans="1:6" x14ac:dyDescent="0.15">
      <c r="A16" s="138"/>
      <c r="B16" s="95" t="s">
        <v>30</v>
      </c>
      <c r="C16" s="92"/>
      <c r="D16" s="93" t="s">
        <v>69</v>
      </c>
      <c r="E16" s="94"/>
      <c r="F16" s="97" t="s">
        <v>66</v>
      </c>
    </row>
    <row r="17" spans="1:6" x14ac:dyDescent="0.15">
      <c r="A17" s="138"/>
      <c r="B17" s="95" t="s">
        <v>31</v>
      </c>
      <c r="C17" s="92"/>
      <c r="D17" s="93" t="s">
        <v>63</v>
      </c>
      <c r="E17" s="94"/>
      <c r="F17" s="97" t="s">
        <v>70</v>
      </c>
    </row>
    <row r="18" spans="1:6" x14ac:dyDescent="0.15">
      <c r="A18" s="138"/>
      <c r="B18" s="95" t="s">
        <v>32</v>
      </c>
      <c r="C18" s="92"/>
      <c r="D18" s="93" t="s">
        <v>63</v>
      </c>
      <c r="E18" s="94"/>
      <c r="F18" s="96" t="s">
        <v>63</v>
      </c>
    </row>
    <row r="19" spans="1:6" x14ac:dyDescent="0.15">
      <c r="A19" s="138" t="s">
        <v>71</v>
      </c>
      <c r="B19" s="95" t="s">
        <v>33</v>
      </c>
      <c r="D19" s="92" t="s">
        <v>72</v>
      </c>
      <c r="E19" s="94"/>
      <c r="F19" s="97" t="s">
        <v>73</v>
      </c>
    </row>
    <row r="20" spans="1:6" x14ac:dyDescent="0.15">
      <c r="A20" s="138"/>
      <c r="B20" s="95" t="s">
        <v>34</v>
      </c>
      <c r="D20" s="92" t="s">
        <v>72</v>
      </c>
      <c r="E20" s="94"/>
      <c r="F20" s="97" t="s">
        <v>73</v>
      </c>
    </row>
    <row r="21" spans="1:6" x14ac:dyDescent="0.15">
      <c r="A21" s="138"/>
      <c r="B21" s="95" t="s">
        <v>35</v>
      </c>
      <c r="C21" s="92" t="s">
        <v>69</v>
      </c>
      <c r="D21" s="93" t="s">
        <v>69</v>
      </c>
      <c r="E21" s="94"/>
      <c r="F21" s="97" t="s">
        <v>74</v>
      </c>
    </row>
    <row r="22" spans="1:6" x14ac:dyDescent="0.15">
      <c r="A22" s="138"/>
      <c r="B22" s="95" t="s">
        <v>36</v>
      </c>
      <c r="D22" s="92" t="s">
        <v>66</v>
      </c>
      <c r="E22" s="94"/>
      <c r="F22" s="97" t="s">
        <v>68</v>
      </c>
    </row>
    <row r="23" spans="1:6" x14ac:dyDescent="0.15">
      <c r="D23" s="99" t="s">
        <v>67</v>
      </c>
    </row>
    <row r="26" spans="1:6" ht="22.5" x14ac:dyDescent="0.15">
      <c r="B26" s="90" t="s">
        <v>57</v>
      </c>
      <c r="C26" s="90"/>
    </row>
    <row r="27" spans="1:6" ht="22.5" x14ac:dyDescent="0.15">
      <c r="B27" s="90" t="s">
        <v>14</v>
      </c>
    </row>
  </sheetData>
  <mergeCells count="6">
    <mergeCell ref="C1:D1"/>
    <mergeCell ref="E1:F1"/>
    <mergeCell ref="A8:A18"/>
    <mergeCell ref="A19:A22"/>
    <mergeCell ref="B2:B3"/>
    <mergeCell ref="B6:B7"/>
  </mergeCells>
  <phoneticPr fontId="29" type="noConversion"/>
  <pageMargins left="0.75" right="0.75" top="1" bottom="1" header="0.51180555555555596" footer="0.5118055555555559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topLeftCell="A19" workbookViewId="0">
      <selection activeCell="D1" sqref="D1:D1048576"/>
    </sheetView>
  </sheetViews>
  <sheetFormatPr defaultColWidth="9" defaultRowHeight="13.5" x14ac:dyDescent="0.15"/>
  <cols>
    <col min="2" max="2" width="21.75" customWidth="1"/>
    <col min="3" max="3" width="23.125" customWidth="1"/>
    <col min="4" max="4" width="32.625" customWidth="1"/>
    <col min="5" max="5" width="27.625" customWidth="1"/>
  </cols>
  <sheetData>
    <row r="1" spans="2:5" ht="14.25" customHeight="1" x14ac:dyDescent="0.15">
      <c r="B1" t="s">
        <v>75</v>
      </c>
      <c r="C1" t="s">
        <v>38</v>
      </c>
      <c r="D1" t="s">
        <v>12</v>
      </c>
      <c r="E1" t="s">
        <v>76</v>
      </c>
    </row>
    <row r="2" spans="2:5" x14ac:dyDescent="0.15">
      <c r="B2" s="180" t="s">
        <v>55</v>
      </c>
      <c r="C2" s="74" t="s">
        <v>56</v>
      </c>
      <c r="D2" s="74" t="s">
        <v>56</v>
      </c>
      <c r="E2" s="74" t="s">
        <v>56</v>
      </c>
    </row>
    <row r="3" spans="2:5" ht="22.5" x14ac:dyDescent="0.15">
      <c r="B3" s="180"/>
      <c r="C3" s="75" t="s">
        <v>57</v>
      </c>
      <c r="D3" s="75" t="s">
        <v>14</v>
      </c>
      <c r="E3" s="75" t="s">
        <v>57</v>
      </c>
    </row>
    <row r="4" spans="2:5" x14ac:dyDescent="0.15">
      <c r="B4" s="76" t="s">
        <v>58</v>
      </c>
      <c r="C4" s="77" t="s">
        <v>77</v>
      </c>
      <c r="D4" s="77" t="s">
        <v>78</v>
      </c>
      <c r="E4" s="77" t="s">
        <v>77</v>
      </c>
    </row>
    <row r="5" spans="2:5" ht="24" customHeight="1" x14ac:dyDescent="0.15">
      <c r="B5" s="76" t="s">
        <v>17</v>
      </c>
      <c r="C5" s="77" t="s">
        <v>79</v>
      </c>
      <c r="D5" s="77" t="s">
        <v>80</v>
      </c>
      <c r="E5" s="77" t="s">
        <v>79</v>
      </c>
    </row>
    <row r="6" spans="2:5" x14ac:dyDescent="0.15">
      <c r="B6" s="181" t="s">
        <v>59</v>
      </c>
      <c r="C6" s="78" t="s">
        <v>60</v>
      </c>
      <c r="D6" s="78" t="s">
        <v>60</v>
      </c>
      <c r="E6" s="78" t="s">
        <v>60</v>
      </c>
    </row>
    <row r="7" spans="2:5" x14ac:dyDescent="0.15">
      <c r="B7" s="181"/>
      <c r="C7" s="79" t="s">
        <v>61</v>
      </c>
      <c r="D7" s="79" t="s">
        <v>61</v>
      </c>
      <c r="E7" s="79" t="s">
        <v>61</v>
      </c>
    </row>
    <row r="8" spans="2:5" x14ac:dyDescent="0.15">
      <c r="B8" s="76" t="s">
        <v>62</v>
      </c>
      <c r="C8" s="77"/>
      <c r="D8" s="77"/>
    </row>
    <row r="9" spans="2:5" x14ac:dyDescent="0.15">
      <c r="B9" s="80" t="s">
        <v>22</v>
      </c>
      <c r="C9" s="77" t="s">
        <v>63</v>
      </c>
      <c r="D9" s="77" t="s">
        <v>64</v>
      </c>
      <c r="E9" s="77" t="s">
        <v>64</v>
      </c>
    </row>
    <row r="10" spans="2:5" x14ac:dyDescent="0.15">
      <c r="B10" s="81" t="s">
        <v>23</v>
      </c>
      <c r="C10" s="77" t="s">
        <v>63</v>
      </c>
      <c r="D10" s="77" t="s">
        <v>63</v>
      </c>
      <c r="E10" s="77" t="s">
        <v>63</v>
      </c>
    </row>
    <row r="11" spans="2:5" x14ac:dyDescent="0.15">
      <c r="B11" s="80" t="s">
        <v>24</v>
      </c>
      <c r="C11" s="77" t="s">
        <v>63</v>
      </c>
      <c r="D11" s="77" t="s">
        <v>65</v>
      </c>
      <c r="E11" s="77" t="s">
        <v>65</v>
      </c>
    </row>
    <row r="12" spans="2:5" x14ac:dyDescent="0.15">
      <c r="B12" s="81" t="s">
        <v>25</v>
      </c>
      <c r="C12" s="77" t="s">
        <v>63</v>
      </c>
      <c r="D12" s="77" t="s">
        <v>63</v>
      </c>
      <c r="E12" s="77" t="s">
        <v>63</v>
      </c>
    </row>
    <row r="13" spans="2:5" ht="33.75" x14ac:dyDescent="0.15">
      <c r="B13" s="81" t="s">
        <v>26</v>
      </c>
      <c r="C13" s="77" t="s">
        <v>63</v>
      </c>
      <c r="D13" s="77" t="s">
        <v>63</v>
      </c>
      <c r="E13" s="77" t="s">
        <v>63</v>
      </c>
    </row>
    <row r="14" spans="2:5" x14ac:dyDescent="0.15">
      <c r="B14" s="81" t="s">
        <v>27</v>
      </c>
      <c r="C14" s="77" t="s">
        <v>63</v>
      </c>
      <c r="D14" s="77" t="s">
        <v>63</v>
      </c>
      <c r="E14" s="77" t="s">
        <v>63</v>
      </c>
    </row>
    <row r="15" spans="2:5" x14ac:dyDescent="0.15">
      <c r="B15" s="80" t="s">
        <v>28</v>
      </c>
      <c r="C15" s="82" t="s">
        <v>66</v>
      </c>
      <c r="D15" s="77" t="s">
        <v>68</v>
      </c>
      <c r="E15" s="82" t="s">
        <v>67</v>
      </c>
    </row>
    <row r="16" spans="2:5" x14ac:dyDescent="0.15">
      <c r="B16" s="81" t="s">
        <v>29</v>
      </c>
      <c r="C16" s="77" t="s">
        <v>63</v>
      </c>
      <c r="D16" s="77" t="s">
        <v>63</v>
      </c>
      <c r="E16" s="77" t="s">
        <v>63</v>
      </c>
    </row>
    <row r="17" spans="2:5" x14ac:dyDescent="0.15">
      <c r="B17" s="81" t="s">
        <v>30</v>
      </c>
      <c r="C17" s="77" t="s">
        <v>69</v>
      </c>
      <c r="D17" s="77" t="s">
        <v>66</v>
      </c>
      <c r="E17" s="77" t="s">
        <v>69</v>
      </c>
    </row>
    <row r="18" spans="2:5" x14ac:dyDescent="0.15">
      <c r="B18" s="81" t="s">
        <v>31</v>
      </c>
      <c r="C18" s="77" t="s">
        <v>63</v>
      </c>
      <c r="D18" s="77" t="s">
        <v>70</v>
      </c>
      <c r="E18" s="77" t="s">
        <v>63</v>
      </c>
    </row>
    <row r="19" spans="2:5" ht="24" customHeight="1" x14ac:dyDescent="0.15">
      <c r="B19" s="83" t="s">
        <v>32</v>
      </c>
      <c r="C19" s="75" t="s">
        <v>63</v>
      </c>
      <c r="D19" s="75" t="s">
        <v>63</v>
      </c>
      <c r="E19" s="75" t="s">
        <v>63</v>
      </c>
    </row>
    <row r="20" spans="2:5" x14ac:dyDescent="0.15">
      <c r="B20" s="177" t="s">
        <v>71</v>
      </c>
      <c r="C20" s="178"/>
      <c r="D20" s="178"/>
      <c r="E20" s="178"/>
    </row>
    <row r="21" spans="2:5" x14ac:dyDescent="0.15">
      <c r="B21" s="81" t="s">
        <v>33</v>
      </c>
      <c r="C21" s="77" t="s">
        <v>72</v>
      </c>
      <c r="D21" s="77" t="s">
        <v>73</v>
      </c>
      <c r="E21" s="77" t="s">
        <v>72</v>
      </c>
    </row>
    <row r="22" spans="2:5" x14ac:dyDescent="0.15">
      <c r="B22" s="81" t="s">
        <v>34</v>
      </c>
      <c r="C22" s="77" t="s">
        <v>72</v>
      </c>
      <c r="D22" s="77" t="s">
        <v>73</v>
      </c>
      <c r="E22" s="77" t="s">
        <v>72</v>
      </c>
    </row>
    <row r="23" spans="2:5" x14ac:dyDescent="0.15">
      <c r="B23" s="81" t="s">
        <v>35</v>
      </c>
      <c r="C23" s="77" t="s">
        <v>69</v>
      </c>
      <c r="D23" s="77" t="s">
        <v>81</v>
      </c>
      <c r="E23" s="77" t="s">
        <v>69</v>
      </c>
    </row>
    <row r="24" spans="2:5" ht="24" customHeight="1" x14ac:dyDescent="0.15">
      <c r="B24" s="81" t="s">
        <v>36</v>
      </c>
      <c r="C24" s="77" t="s">
        <v>66</v>
      </c>
      <c r="D24" s="77" t="s">
        <v>68</v>
      </c>
      <c r="E24" s="77" t="s">
        <v>66</v>
      </c>
    </row>
    <row r="25" spans="2:5" x14ac:dyDescent="0.15">
      <c r="B25" s="181" t="s">
        <v>82</v>
      </c>
      <c r="C25" s="78" t="s">
        <v>60</v>
      </c>
      <c r="D25" s="78" t="s">
        <v>60</v>
      </c>
    </row>
    <row r="26" spans="2:5" x14ac:dyDescent="0.15">
      <c r="B26" s="181"/>
      <c r="C26" s="78" t="s">
        <v>61</v>
      </c>
      <c r="D26" s="78" t="s">
        <v>61</v>
      </c>
    </row>
    <row r="27" spans="2:5" x14ac:dyDescent="0.15">
      <c r="B27" s="181"/>
      <c r="C27" s="79" t="s">
        <v>83</v>
      </c>
      <c r="D27" s="79" t="s">
        <v>84</v>
      </c>
    </row>
    <row r="28" spans="2:5" x14ac:dyDescent="0.15">
      <c r="B28" s="76" t="s">
        <v>62</v>
      </c>
      <c r="C28" s="77"/>
      <c r="D28" s="77"/>
    </row>
    <row r="29" spans="2:5" x14ac:dyDescent="0.15">
      <c r="B29" s="84" t="s">
        <v>85</v>
      </c>
      <c r="C29" s="77" t="s">
        <v>86</v>
      </c>
      <c r="D29" s="77" t="s">
        <v>87</v>
      </c>
    </row>
    <row r="30" spans="2:5" x14ac:dyDescent="0.15">
      <c r="B30" s="84" t="s">
        <v>88</v>
      </c>
      <c r="C30" s="77" t="s">
        <v>63</v>
      </c>
      <c r="D30" s="77" t="s">
        <v>63</v>
      </c>
    </row>
    <row r="31" spans="2:5" x14ac:dyDescent="0.15">
      <c r="B31" s="84" t="s">
        <v>89</v>
      </c>
      <c r="C31" s="77" t="s">
        <v>90</v>
      </c>
      <c r="D31" s="77" t="s">
        <v>91</v>
      </c>
    </row>
    <row r="32" spans="2:5" x14ac:dyDescent="0.15">
      <c r="B32" s="84" t="s">
        <v>25</v>
      </c>
      <c r="C32" s="77" t="s">
        <v>63</v>
      </c>
      <c r="D32" s="77" t="s">
        <v>63</v>
      </c>
    </row>
    <row r="33" spans="2:4" x14ac:dyDescent="0.15">
      <c r="B33" s="84" t="s">
        <v>92</v>
      </c>
      <c r="C33" s="77" t="s">
        <v>63</v>
      </c>
      <c r="D33" s="77" t="s">
        <v>63</v>
      </c>
    </row>
    <row r="34" spans="2:4" x14ac:dyDescent="0.15">
      <c r="B34" s="84" t="s">
        <v>93</v>
      </c>
      <c r="C34" s="77" t="s">
        <v>63</v>
      </c>
      <c r="D34" s="77" t="s">
        <v>63</v>
      </c>
    </row>
    <row r="35" spans="2:4" ht="22.5" x14ac:dyDescent="0.15">
      <c r="B35" s="84" t="s">
        <v>94</v>
      </c>
      <c r="C35" s="77" t="s">
        <v>95</v>
      </c>
      <c r="D35" s="77" t="s">
        <v>96</v>
      </c>
    </row>
    <row r="36" spans="2:4" ht="22.5" x14ac:dyDescent="0.15">
      <c r="B36" s="84" t="s">
        <v>29</v>
      </c>
      <c r="C36" s="77" t="s">
        <v>97</v>
      </c>
      <c r="D36" s="85" t="s">
        <v>98</v>
      </c>
    </row>
    <row r="37" spans="2:4" ht="46.5" customHeight="1" x14ac:dyDescent="0.15">
      <c r="B37" s="84" t="s">
        <v>30</v>
      </c>
      <c r="C37" s="77" t="s">
        <v>69</v>
      </c>
      <c r="D37" s="86" t="s">
        <v>99</v>
      </c>
    </row>
    <row r="38" spans="2:4" x14ac:dyDescent="0.15">
      <c r="B38" s="179" t="s">
        <v>71</v>
      </c>
      <c r="C38" s="179"/>
      <c r="D38" s="179"/>
    </row>
    <row r="39" spans="2:4" ht="22.5" x14ac:dyDescent="0.15">
      <c r="B39" s="81" t="s">
        <v>100</v>
      </c>
      <c r="C39" s="77" t="s">
        <v>101</v>
      </c>
      <c r="D39" s="77" t="s">
        <v>102</v>
      </c>
    </row>
    <row r="40" spans="2:4" x14ac:dyDescent="0.15">
      <c r="B40" s="81" t="s">
        <v>103</v>
      </c>
      <c r="C40" s="77" t="s">
        <v>63</v>
      </c>
      <c r="D40" s="77" t="s">
        <v>63</v>
      </c>
    </row>
    <row r="41" spans="2:4" x14ac:dyDescent="0.15">
      <c r="B41" s="81" t="s">
        <v>35</v>
      </c>
      <c r="C41" s="77" t="s">
        <v>69</v>
      </c>
      <c r="D41" s="77" t="s">
        <v>63</v>
      </c>
    </row>
    <row r="42" spans="2:4" x14ac:dyDescent="0.15">
      <c r="B42" s="81" t="s">
        <v>36</v>
      </c>
      <c r="C42" s="77" t="s">
        <v>104</v>
      </c>
      <c r="D42" s="77" t="s">
        <v>104</v>
      </c>
    </row>
  </sheetData>
  <mergeCells count="5">
    <mergeCell ref="B20:E20"/>
    <mergeCell ref="B38:D38"/>
    <mergeCell ref="B2:B3"/>
    <mergeCell ref="B6:B7"/>
    <mergeCell ref="B25:B27"/>
  </mergeCells>
  <phoneticPr fontId="29" type="noConversion"/>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topLeftCell="A82" workbookViewId="0">
      <selection activeCell="N19" sqref="N1:U1048576"/>
    </sheetView>
  </sheetViews>
  <sheetFormatPr defaultColWidth="9" defaultRowHeight="13.5" x14ac:dyDescent="0.15"/>
  <cols>
    <col min="7" max="7" width="10.75" customWidth="1"/>
    <col min="9" max="9" width="12.625"/>
    <col min="14" max="14" width="9" hidden="1" customWidth="1"/>
    <col min="15" max="15" width="12.375" hidden="1" customWidth="1"/>
    <col min="16" max="16" width="17" hidden="1" customWidth="1"/>
    <col min="17" max="21" width="9" hidden="1" customWidth="1"/>
  </cols>
  <sheetData>
    <row r="1" spans="1:9" ht="29.25" x14ac:dyDescent="0.15">
      <c r="A1" s="260" t="s">
        <v>105</v>
      </c>
      <c r="B1" s="260"/>
      <c r="C1" s="260"/>
      <c r="D1" s="260"/>
      <c r="E1" s="260"/>
      <c r="F1" s="260"/>
      <c r="G1" s="260"/>
      <c r="H1" s="260"/>
      <c r="I1" s="260"/>
    </row>
    <row r="2" spans="1:9" x14ac:dyDescent="0.15">
      <c r="A2" s="261" t="s">
        <v>106</v>
      </c>
      <c r="B2" s="262"/>
      <c r="C2" s="262"/>
      <c r="D2" s="262"/>
      <c r="E2" s="262"/>
      <c r="F2" s="262"/>
      <c r="G2" s="262"/>
      <c r="H2" s="262"/>
      <c r="I2" s="263"/>
    </row>
    <row r="3" spans="1:9" ht="39.950000000000003" customHeight="1" x14ac:dyDescent="0.15">
      <c r="A3" s="1">
        <v>1</v>
      </c>
      <c r="B3" s="264" t="s">
        <v>107</v>
      </c>
      <c r="C3" s="264"/>
      <c r="D3" s="264"/>
      <c r="E3" s="264"/>
      <c r="F3" s="264"/>
      <c r="G3" s="264"/>
      <c r="H3" s="264"/>
      <c r="I3" s="265"/>
    </row>
    <row r="4" spans="1:9" ht="14.25" x14ac:dyDescent="0.15">
      <c r="A4" s="1">
        <v>2</v>
      </c>
      <c r="B4" s="264" t="s">
        <v>108</v>
      </c>
      <c r="C4" s="264"/>
      <c r="D4" s="264"/>
      <c r="E4" s="264"/>
      <c r="F4" s="264"/>
      <c r="G4" s="264"/>
      <c r="H4" s="264"/>
      <c r="I4" s="265"/>
    </row>
    <row r="5" spans="1:9" ht="14.25" x14ac:dyDescent="0.15">
      <c r="A5" s="1">
        <v>3</v>
      </c>
      <c r="B5" s="264" t="s">
        <v>109</v>
      </c>
      <c r="C5" s="264"/>
      <c r="D5" s="264"/>
      <c r="E5" s="264"/>
      <c r="F5" s="264"/>
      <c r="G5" s="264"/>
      <c r="H5" s="264"/>
      <c r="I5" s="265"/>
    </row>
    <row r="6" spans="1:9" ht="14.25" x14ac:dyDescent="0.15">
      <c r="A6" s="1">
        <v>4</v>
      </c>
      <c r="B6" s="264" t="s">
        <v>110</v>
      </c>
      <c r="C6" s="264"/>
      <c r="D6" s="264"/>
      <c r="E6" s="264"/>
      <c r="F6" s="264"/>
      <c r="G6" s="264"/>
      <c r="H6" s="264"/>
      <c r="I6" s="265"/>
    </row>
    <row r="7" spans="1:9" ht="14.25" x14ac:dyDescent="0.15">
      <c r="A7" s="1">
        <v>5</v>
      </c>
      <c r="B7" s="264" t="s">
        <v>111</v>
      </c>
      <c r="C7" s="264"/>
      <c r="D7" s="264"/>
      <c r="E7" s="264"/>
      <c r="F7" s="264"/>
      <c r="G7" s="264"/>
      <c r="H7" s="264"/>
      <c r="I7" s="265"/>
    </row>
    <row r="8" spans="1:9" ht="14.25" x14ac:dyDescent="0.15">
      <c r="A8" s="2">
        <v>6</v>
      </c>
      <c r="B8" s="266" t="s">
        <v>112</v>
      </c>
      <c r="C8" s="266"/>
      <c r="D8" s="266"/>
      <c r="E8" s="266"/>
      <c r="F8" s="266"/>
      <c r="G8" s="266"/>
      <c r="H8" s="266"/>
      <c r="I8" s="267"/>
    </row>
    <row r="9" spans="1:9" ht="14.25" x14ac:dyDescent="0.15">
      <c r="A9" s="3"/>
      <c r="B9" s="4"/>
      <c r="C9" s="4"/>
      <c r="D9" s="4"/>
      <c r="E9" s="4"/>
      <c r="F9" s="4"/>
      <c r="G9" s="4"/>
      <c r="H9" s="4"/>
      <c r="I9" s="4"/>
    </row>
    <row r="10" spans="1:9" x14ac:dyDescent="0.15">
      <c r="A10" s="268" t="s">
        <v>113</v>
      </c>
      <c r="B10" s="269"/>
      <c r="C10" s="269"/>
      <c r="D10" s="269"/>
      <c r="E10" s="269"/>
      <c r="F10" s="269"/>
      <c r="G10" s="269"/>
      <c r="H10" s="269"/>
      <c r="I10" s="270"/>
    </row>
    <row r="11" spans="1:9" x14ac:dyDescent="0.15">
      <c r="A11" s="246" t="s">
        <v>114</v>
      </c>
      <c r="B11" s="247"/>
      <c r="C11" s="247"/>
      <c r="D11" s="247"/>
      <c r="E11" s="247"/>
      <c r="F11" s="247"/>
      <c r="G11" s="247"/>
      <c r="H11" s="247"/>
      <c r="I11" s="248"/>
    </row>
    <row r="12" spans="1:9" ht="16.5" x14ac:dyDescent="0.15">
      <c r="A12" s="5" t="s">
        <v>115</v>
      </c>
      <c r="B12" s="6" t="s">
        <v>116</v>
      </c>
      <c r="C12" s="7" t="s">
        <v>117</v>
      </c>
      <c r="D12" s="6" t="s">
        <v>118</v>
      </c>
      <c r="E12" s="8" t="s">
        <v>119</v>
      </c>
      <c r="F12" s="249" t="s">
        <v>120</v>
      </c>
      <c r="G12" s="249"/>
      <c r="H12" s="8" t="s">
        <v>121</v>
      </c>
      <c r="I12" s="44">
        <v>13381781518</v>
      </c>
    </row>
    <row r="13" spans="1:9" ht="16.5" x14ac:dyDescent="0.15">
      <c r="A13" s="9" t="s">
        <v>122</v>
      </c>
      <c r="B13" s="230" t="s">
        <v>123</v>
      </c>
      <c r="C13" s="230"/>
      <c r="D13" s="230"/>
      <c r="E13" s="230"/>
      <c r="F13" s="11" t="s">
        <v>124</v>
      </c>
      <c r="G13" s="250"/>
      <c r="H13" s="251"/>
      <c r="I13" s="252"/>
    </row>
    <row r="14" spans="1:9" ht="16.5" x14ac:dyDescent="0.15">
      <c r="A14" s="253" t="s">
        <v>125</v>
      </c>
      <c r="B14" s="254"/>
      <c r="C14" s="255"/>
      <c r="D14" s="255"/>
      <c r="E14" s="255"/>
      <c r="F14" s="255"/>
      <c r="G14" s="255"/>
      <c r="H14" s="255"/>
      <c r="I14" s="256"/>
    </row>
    <row r="15" spans="1:9" ht="16.5" x14ac:dyDescent="0.15">
      <c r="A15" s="12"/>
      <c r="B15" s="13"/>
      <c r="C15" s="12"/>
      <c r="D15" s="12"/>
      <c r="E15" s="13"/>
      <c r="F15" s="13"/>
      <c r="G15" s="13"/>
      <c r="H15" s="12"/>
      <c r="I15" s="12"/>
    </row>
    <row r="16" spans="1:9" ht="16.5" x14ac:dyDescent="0.15">
      <c r="A16" s="236" t="s">
        <v>126</v>
      </c>
      <c r="B16" s="237"/>
      <c r="C16" s="237"/>
      <c r="D16" s="237"/>
      <c r="E16" s="237"/>
      <c r="F16" s="237"/>
      <c r="G16" s="237"/>
      <c r="H16" s="237"/>
      <c r="I16" s="238"/>
    </row>
    <row r="17" spans="1:17" ht="16.5" x14ac:dyDescent="0.15">
      <c r="A17" s="257" t="s">
        <v>127</v>
      </c>
      <c r="B17" s="258"/>
      <c r="C17" s="14" t="s">
        <v>3</v>
      </c>
      <c r="D17" s="15" t="s">
        <v>115</v>
      </c>
      <c r="E17" s="16" t="str">
        <f>IF(B12="","",IF(C17="本人",B12," "))</f>
        <v>张三</v>
      </c>
      <c r="F17" s="17" t="s">
        <v>128</v>
      </c>
      <c r="G17" s="16" t="str">
        <f>IF(D19="身份证",IF(LEN(F19)=18,IF(MOD(RIGHT(LEFT(F19,17)),2),"男","女"),IF(LEN(F19)=15,IF(MOD(RIGHT(RIGHT(F19,1)),2),"男","女"))),"")</f>
        <v>男</v>
      </c>
      <c r="H17" s="17" t="s">
        <v>129</v>
      </c>
      <c r="I17" s="45" t="s">
        <v>130</v>
      </c>
    </row>
    <row r="18" spans="1:17" ht="16.5" x14ac:dyDescent="0.15">
      <c r="A18" s="18" t="s">
        <v>131</v>
      </c>
      <c r="B18" s="19" t="str">
        <f>IF(D19="身份证",IF(LEN(F19)=18,CONCATENATE(MID(F19,7,4),"/",MID(F19,11,2),"/",MID(F19,13,2)),(IF(LEN(F19)=15,CONCATENATE(19,MID(F19,7,2),"/",MID(F19,9,2),"/",MID(F19,11,2)),"")))," ")</f>
        <v>1974/01/01</v>
      </c>
      <c r="C18" s="20" t="s">
        <v>132</v>
      </c>
      <c r="D18" s="19"/>
      <c r="E18" s="20" t="s">
        <v>133</v>
      </c>
      <c r="F18" s="16"/>
      <c r="G18" s="17" t="s">
        <v>134</v>
      </c>
      <c r="H18" s="230" t="str">
        <f>IF(B14="","",IF(C17="是",B14,"-"))</f>
        <v/>
      </c>
      <c r="I18" s="259"/>
    </row>
    <row r="19" spans="1:17" ht="16.5" x14ac:dyDescent="0.15">
      <c r="A19" s="21" t="s">
        <v>135</v>
      </c>
      <c r="B19" s="16" t="s">
        <v>136</v>
      </c>
      <c r="C19" s="20" t="s">
        <v>137</v>
      </c>
      <c r="D19" s="10" t="str">
        <f>IF(D12="","",IF(C17="本人",D12," "))</f>
        <v>身份证</v>
      </c>
      <c r="E19" s="20" t="s">
        <v>138</v>
      </c>
      <c r="F19" s="243" t="str">
        <f>IF(F12="","",IF(C17="本人",F12," "))</f>
        <v>310101197401011234</v>
      </c>
      <c r="G19" s="243"/>
      <c r="H19" s="15" t="s">
        <v>139</v>
      </c>
      <c r="I19" s="45"/>
    </row>
    <row r="20" spans="1:17" ht="16.5" x14ac:dyDescent="0.15">
      <c r="A20" s="9" t="s">
        <v>140</v>
      </c>
      <c r="B20" s="243" t="str">
        <f>IF(B13="","",IF(C17="本人",B13," "))</f>
        <v>北京</v>
      </c>
      <c r="C20" s="243"/>
      <c r="D20" s="243"/>
      <c r="E20" s="243"/>
      <c r="F20" s="243"/>
      <c r="G20" s="243"/>
      <c r="H20" s="17" t="s">
        <v>141</v>
      </c>
      <c r="I20" s="47" t="str">
        <f>IF(I14="","",IF(C17="是",I14,"-"))</f>
        <v/>
      </c>
    </row>
    <row r="21" spans="1:17" ht="16.5" x14ac:dyDescent="0.15">
      <c r="A21" s="23" t="s">
        <v>142</v>
      </c>
      <c r="B21" s="24"/>
      <c r="C21" s="25" t="s">
        <v>143</v>
      </c>
      <c r="D21" s="22"/>
      <c r="E21" s="22" t="s">
        <v>144</v>
      </c>
      <c r="F21" s="22"/>
      <c r="G21" s="25" t="s">
        <v>145</v>
      </c>
      <c r="H21" s="243"/>
      <c r="I21" s="244"/>
    </row>
    <row r="22" spans="1:17" ht="16.5" x14ac:dyDescent="0.15">
      <c r="A22" s="236" t="s">
        <v>146</v>
      </c>
      <c r="B22" s="237"/>
      <c r="C22" s="237"/>
      <c r="D22" s="237"/>
      <c r="E22" s="237"/>
      <c r="F22" s="237"/>
      <c r="G22" s="237"/>
      <c r="H22" s="237"/>
      <c r="I22" s="238"/>
    </row>
    <row r="23" spans="1:17" ht="16.5" x14ac:dyDescent="0.15">
      <c r="A23" s="239" t="s">
        <v>147</v>
      </c>
      <c r="B23" s="240"/>
      <c r="C23" s="14"/>
      <c r="D23" s="26" t="s">
        <v>115</v>
      </c>
      <c r="E23" s="14"/>
      <c r="F23" s="11" t="s">
        <v>128</v>
      </c>
      <c r="G23" s="16"/>
      <c r="H23" s="11" t="s">
        <v>129</v>
      </c>
      <c r="I23" s="46" t="s">
        <v>130</v>
      </c>
    </row>
    <row r="24" spans="1:17" ht="16.5" x14ac:dyDescent="0.15">
      <c r="A24" s="27" t="s">
        <v>131</v>
      </c>
      <c r="B24" s="19" t="str">
        <f>IF(D25="身份证",IF(LEN(F25)=18,CONCATENATE(MID(F25,7,4),"/",MID(F25,11,2),"/",MID(F25,13,2)),(IF(LEN(F25)=15,CONCATENATE(19,MID(F25,7,2),"/",MID(F25,9,2),"/",MID(F25,11,2)),"")))," ")</f>
        <v/>
      </c>
      <c r="C24" s="28" t="s">
        <v>132</v>
      </c>
      <c r="D24" s="29"/>
      <c r="E24" s="28" t="s">
        <v>133</v>
      </c>
      <c r="F24" s="14"/>
      <c r="G24" s="11" t="s">
        <v>134</v>
      </c>
      <c r="H24" s="241"/>
      <c r="I24" s="242"/>
    </row>
    <row r="25" spans="1:17" ht="16.5" x14ac:dyDescent="0.15">
      <c r="A25" s="30" t="s">
        <v>135</v>
      </c>
      <c r="B25" s="16"/>
      <c r="C25" s="28" t="s">
        <v>137</v>
      </c>
      <c r="D25" s="10" t="s">
        <v>118</v>
      </c>
      <c r="E25" s="28" t="s">
        <v>138</v>
      </c>
      <c r="F25" s="230"/>
      <c r="G25" s="230"/>
      <c r="H25" s="26" t="s">
        <v>139</v>
      </c>
      <c r="I25" s="46" t="s">
        <v>148</v>
      </c>
    </row>
    <row r="26" spans="1:17" ht="16.5" x14ac:dyDescent="0.15">
      <c r="A26" s="9" t="s">
        <v>140</v>
      </c>
      <c r="B26" s="243"/>
      <c r="C26" s="243"/>
      <c r="D26" s="243"/>
      <c r="E26" s="243"/>
      <c r="F26" s="243"/>
      <c r="G26" s="243"/>
      <c r="H26" s="11" t="s">
        <v>141</v>
      </c>
      <c r="I26" s="48"/>
    </row>
    <row r="27" spans="1:17" ht="16.5" x14ac:dyDescent="0.15">
      <c r="A27" s="31" t="s">
        <v>142</v>
      </c>
      <c r="B27" s="24"/>
      <c r="C27" s="25" t="s">
        <v>143</v>
      </c>
      <c r="D27" s="22"/>
      <c r="E27" s="25" t="s">
        <v>144</v>
      </c>
      <c r="F27" s="22"/>
      <c r="G27" s="25" t="s">
        <v>145</v>
      </c>
      <c r="H27" s="243"/>
      <c r="I27" s="244"/>
    </row>
    <row r="28" spans="1:17" ht="16.5" x14ac:dyDescent="0.15">
      <c r="A28" s="236" t="s">
        <v>146</v>
      </c>
      <c r="B28" s="237"/>
      <c r="C28" s="237"/>
      <c r="D28" s="237"/>
      <c r="E28" s="237"/>
      <c r="F28" s="237"/>
      <c r="G28" s="237"/>
      <c r="H28" s="237"/>
      <c r="I28" s="238"/>
    </row>
    <row r="29" spans="1:17" ht="16.5" x14ac:dyDescent="0.15">
      <c r="A29" s="239" t="s">
        <v>147</v>
      </c>
      <c r="B29" s="240"/>
      <c r="C29" s="14"/>
      <c r="D29" s="26" t="s">
        <v>115</v>
      </c>
      <c r="E29" s="14"/>
      <c r="F29" s="11" t="s">
        <v>128</v>
      </c>
      <c r="G29" s="16" t="str">
        <f>IF(D31="身份证",IF(LEN(F31)=18,IF(MOD(RIGHT(LEFT(F31,17)),2),"男","女"),IF(LEN(F31)=15,IF(MOD(RIGHT(RIGHT(F31,1)),2),"男","女"))),"")</f>
        <v/>
      </c>
      <c r="H29" s="11" t="s">
        <v>129</v>
      </c>
      <c r="I29" s="46" t="s">
        <v>130</v>
      </c>
    </row>
    <row r="30" spans="1:17" ht="16.5" x14ac:dyDescent="0.15">
      <c r="A30" s="27" t="s">
        <v>131</v>
      </c>
      <c r="B30" s="19"/>
      <c r="C30" s="28" t="s">
        <v>132</v>
      </c>
      <c r="D30" s="29"/>
      <c r="E30" s="28" t="s">
        <v>133</v>
      </c>
      <c r="F30" s="14"/>
      <c r="G30" s="11" t="s">
        <v>134</v>
      </c>
      <c r="H30" s="241"/>
      <c r="I30" s="242"/>
    </row>
    <row r="31" spans="1:17" ht="16.5" x14ac:dyDescent="0.15">
      <c r="A31" s="30" t="s">
        <v>135</v>
      </c>
      <c r="B31" s="14"/>
      <c r="C31" s="28" t="s">
        <v>137</v>
      </c>
      <c r="D31" s="10" t="s">
        <v>149</v>
      </c>
      <c r="E31" s="28" t="s">
        <v>138</v>
      </c>
      <c r="F31" s="230"/>
      <c r="G31" s="230"/>
      <c r="H31" s="26" t="s">
        <v>139</v>
      </c>
      <c r="I31" s="46" t="s">
        <v>150</v>
      </c>
    </row>
    <row r="32" spans="1:17" ht="16.5" x14ac:dyDescent="0.15">
      <c r="A32" s="9" t="s">
        <v>140</v>
      </c>
      <c r="B32" s="230"/>
      <c r="C32" s="230"/>
      <c r="D32" s="230"/>
      <c r="E32" s="230"/>
      <c r="F32" s="230"/>
      <c r="G32" s="230"/>
      <c r="H32" s="11" t="s">
        <v>141</v>
      </c>
      <c r="I32" s="49"/>
      <c r="O32" t="s">
        <v>151</v>
      </c>
      <c r="P32" s="50" t="s">
        <v>152</v>
      </c>
      <c r="Q32" s="50" t="s">
        <v>153</v>
      </c>
    </row>
    <row r="33" spans="1:17" ht="16.5" x14ac:dyDescent="0.15">
      <c r="A33" s="23" t="s">
        <v>142</v>
      </c>
      <c r="B33" s="24"/>
      <c r="C33" s="25" t="s">
        <v>143</v>
      </c>
      <c r="D33" s="22"/>
      <c r="E33" s="25" t="s">
        <v>144</v>
      </c>
      <c r="F33" s="22"/>
      <c r="G33" s="25" t="s">
        <v>145</v>
      </c>
      <c r="H33" s="243"/>
      <c r="I33" s="244"/>
      <c r="O33" s="50" t="s">
        <v>59</v>
      </c>
      <c r="P33" s="50" t="s">
        <v>59</v>
      </c>
      <c r="Q33" t="s">
        <v>59</v>
      </c>
    </row>
    <row r="34" spans="1:17" ht="16.5" x14ac:dyDescent="0.15">
      <c r="A34" s="239" t="s">
        <v>146</v>
      </c>
      <c r="B34" s="240"/>
      <c r="C34" s="240"/>
      <c r="D34" s="240"/>
      <c r="E34" s="240"/>
      <c r="F34" s="240"/>
      <c r="G34" s="240"/>
      <c r="H34" s="240"/>
      <c r="I34" s="245"/>
      <c r="O34" s="50" t="s">
        <v>154</v>
      </c>
      <c r="P34" s="50" t="s">
        <v>154</v>
      </c>
    </row>
    <row r="35" spans="1:17" ht="16.5" x14ac:dyDescent="0.15">
      <c r="A35" s="239" t="s">
        <v>147</v>
      </c>
      <c r="B35" s="240"/>
      <c r="C35" s="14"/>
      <c r="D35" s="26" t="s">
        <v>115</v>
      </c>
      <c r="E35" s="14"/>
      <c r="F35" s="11" t="s">
        <v>128</v>
      </c>
      <c r="G35" s="16" t="str">
        <f>IF(D37="身份证",IF(LEN(F37)=18,IF(MOD(RIGHT(LEFT(F37,17)),2),"男","女"),IF(LEN(F37)=15,IF(MOD(RIGHT(RIGHT(F37,1)),2),"男","女"))),"")</f>
        <v/>
      </c>
      <c r="H35" s="11" t="s">
        <v>129</v>
      </c>
      <c r="I35" s="46"/>
    </row>
    <row r="36" spans="1:17" ht="16.5" x14ac:dyDescent="0.15">
      <c r="A36" s="27" t="s">
        <v>131</v>
      </c>
      <c r="B36" s="19" t="str">
        <f>IF(D37="身份证",IF(LEN(F37)=18,CONCATENATE(MID(F37,7,4),"/",MID(F37,11,2),"/",MID(F37,13,2)),(IF(LEN(F37)=15,CONCATENATE(19,MID(F37,7,2),"/",MID(F37,9,2),"/",MID(F37,11,2)),"")))," ")</f>
        <v xml:space="preserve"> </v>
      </c>
      <c r="C36" s="28" t="s">
        <v>132</v>
      </c>
      <c r="D36" s="29"/>
      <c r="E36" s="28" t="s">
        <v>133</v>
      </c>
      <c r="F36" s="14"/>
      <c r="G36" s="11" t="s">
        <v>134</v>
      </c>
      <c r="H36" s="241"/>
      <c r="I36" s="242"/>
    </row>
    <row r="37" spans="1:17" ht="16.5" x14ac:dyDescent="0.15">
      <c r="A37" s="30" t="s">
        <v>135</v>
      </c>
      <c r="B37" s="14"/>
      <c r="C37" s="28" t="s">
        <v>137</v>
      </c>
      <c r="D37" s="10" t="s">
        <v>149</v>
      </c>
      <c r="E37" s="28" t="s">
        <v>138</v>
      </c>
      <c r="F37" s="230"/>
      <c r="G37" s="230"/>
      <c r="H37" s="26" t="s">
        <v>139</v>
      </c>
      <c r="I37" s="46"/>
    </row>
    <row r="38" spans="1:17" ht="16.5" x14ac:dyDescent="0.15">
      <c r="A38" s="9" t="s">
        <v>140</v>
      </c>
      <c r="B38" s="230"/>
      <c r="C38" s="230"/>
      <c r="D38" s="230"/>
      <c r="E38" s="230"/>
      <c r="F38" s="230"/>
      <c r="G38" s="230"/>
      <c r="H38" s="11" t="s">
        <v>141</v>
      </c>
      <c r="I38" s="48"/>
    </row>
    <row r="39" spans="1:17" ht="16.5" x14ac:dyDescent="0.15">
      <c r="A39" s="32" t="s">
        <v>142</v>
      </c>
      <c r="B39" s="33"/>
      <c r="C39" s="34" t="s">
        <v>143</v>
      </c>
      <c r="D39" s="35"/>
      <c r="E39" s="34" t="s">
        <v>144</v>
      </c>
      <c r="F39" s="35"/>
      <c r="G39" s="34" t="s">
        <v>145</v>
      </c>
      <c r="H39" s="231"/>
      <c r="I39" s="232"/>
    </row>
    <row r="40" spans="1:17" ht="16.5" x14ac:dyDescent="0.15">
      <c r="A40" s="36"/>
      <c r="B40" s="37"/>
      <c r="C40" s="38"/>
      <c r="D40" s="39"/>
      <c r="E40" s="38"/>
      <c r="F40" s="39"/>
      <c r="G40" s="38"/>
      <c r="H40" s="39"/>
      <c r="I40" s="39"/>
      <c r="O40" s="50"/>
    </row>
    <row r="41" spans="1:17" x14ac:dyDescent="0.15">
      <c r="A41" s="233"/>
      <c r="B41" s="233"/>
      <c r="C41" s="233"/>
      <c r="D41" s="233"/>
      <c r="E41" s="233"/>
      <c r="F41" s="233"/>
      <c r="G41" s="233"/>
      <c r="H41" s="233"/>
      <c r="I41" s="233"/>
      <c r="O41" s="50"/>
    </row>
    <row r="42" spans="1:17" x14ac:dyDescent="0.15">
      <c r="A42" s="219" t="s">
        <v>155</v>
      </c>
      <c r="B42" s="220"/>
      <c r="C42" s="220"/>
      <c r="D42" s="220"/>
      <c r="E42" s="220"/>
      <c r="F42" s="220"/>
      <c r="G42" s="220"/>
      <c r="H42" s="220"/>
      <c r="I42" s="221"/>
      <c r="M42" s="50"/>
      <c r="O42" s="50"/>
    </row>
    <row r="43" spans="1:17" ht="16.5" x14ac:dyDescent="0.15">
      <c r="A43" s="211" t="s">
        <v>156</v>
      </c>
      <c r="B43" s="212"/>
      <c r="C43" s="234" t="s">
        <v>157</v>
      </c>
      <c r="D43" s="234"/>
      <c r="E43" s="212" t="s">
        <v>158</v>
      </c>
      <c r="F43" s="212"/>
      <c r="G43" s="235" t="s">
        <v>153</v>
      </c>
      <c r="H43" s="235"/>
      <c r="I43" s="51" t="s">
        <v>59</v>
      </c>
      <c r="M43" s="50"/>
    </row>
    <row r="44" spans="1:17" ht="16.5" x14ac:dyDescent="0.15">
      <c r="A44" s="211" t="s">
        <v>159</v>
      </c>
      <c r="B44" s="212"/>
      <c r="C44" s="212"/>
      <c r="D44" s="213" t="s">
        <v>160</v>
      </c>
      <c r="E44" s="214"/>
      <c r="F44" s="40" t="s">
        <v>161</v>
      </c>
      <c r="G44" s="41" t="s">
        <v>162</v>
      </c>
      <c r="H44" s="41"/>
      <c r="I44" s="52"/>
    </row>
    <row r="45" spans="1:17" x14ac:dyDescent="0.15">
      <c r="A45" s="215" t="s">
        <v>163</v>
      </c>
      <c r="B45" s="216"/>
      <c r="C45" s="216"/>
      <c r="D45" s="216"/>
      <c r="E45" s="216"/>
      <c r="F45" s="216"/>
      <c r="G45" s="216"/>
      <c r="H45" s="216"/>
      <c r="I45" s="217"/>
    </row>
    <row r="46" spans="1:17" x14ac:dyDescent="0.15">
      <c r="A46" s="215" t="s">
        <v>164</v>
      </c>
      <c r="B46" s="218"/>
      <c r="C46" s="218"/>
      <c r="D46" s="218"/>
      <c r="E46" s="218"/>
      <c r="F46" s="218"/>
      <c r="G46" s="218"/>
      <c r="H46" s="218"/>
      <c r="I46" s="217"/>
    </row>
    <row r="47" spans="1:17" x14ac:dyDescent="0.15">
      <c r="A47" s="219" t="s">
        <v>165</v>
      </c>
      <c r="B47" s="220"/>
      <c r="C47" s="220"/>
      <c r="D47" s="220"/>
      <c r="E47" s="220"/>
      <c r="F47" s="220"/>
      <c r="G47" s="220"/>
      <c r="H47" s="220"/>
      <c r="I47" s="221"/>
    </row>
    <row r="48" spans="1:17" ht="16.5" x14ac:dyDescent="0.15">
      <c r="A48" s="222" t="s">
        <v>166</v>
      </c>
      <c r="B48" s="223"/>
      <c r="C48" s="224" t="s">
        <v>167</v>
      </c>
      <c r="D48" s="224"/>
      <c r="E48" s="42"/>
      <c r="F48" s="42"/>
      <c r="G48" s="42"/>
      <c r="H48" s="42"/>
      <c r="I48" s="53"/>
    </row>
    <row r="49" spans="1:9" x14ac:dyDescent="0.15">
      <c r="A49" s="225"/>
      <c r="B49" s="225"/>
      <c r="C49" s="226"/>
      <c r="D49" s="226"/>
      <c r="E49" s="225"/>
      <c r="F49" s="225"/>
      <c r="G49" s="225"/>
      <c r="H49" s="225"/>
      <c r="I49" s="225"/>
    </row>
    <row r="50" spans="1:9" ht="14.25" x14ac:dyDescent="0.15">
      <c r="A50" s="227" t="s">
        <v>168</v>
      </c>
      <c r="B50" s="228"/>
      <c r="C50" s="228"/>
      <c r="D50" s="228"/>
      <c r="E50" s="228"/>
      <c r="F50" s="228"/>
      <c r="G50" s="228"/>
      <c r="H50" s="228"/>
      <c r="I50" s="229"/>
    </row>
    <row r="51" spans="1:9" ht="14.25" x14ac:dyDescent="0.15">
      <c r="A51" s="210" t="s">
        <v>169</v>
      </c>
      <c r="B51" s="187"/>
      <c r="C51" s="187"/>
      <c r="D51" s="187"/>
      <c r="E51" s="187"/>
      <c r="F51" s="187"/>
      <c r="G51" s="187"/>
      <c r="H51" s="187"/>
      <c r="I51" s="188"/>
    </row>
    <row r="52" spans="1:9" ht="14.25" x14ac:dyDescent="0.15">
      <c r="A52" s="43">
        <v>1</v>
      </c>
      <c r="B52" s="202" t="s">
        <v>170</v>
      </c>
      <c r="C52" s="202"/>
      <c r="D52" s="202"/>
      <c r="E52" s="202"/>
      <c r="F52" s="202"/>
      <c r="G52" s="202"/>
      <c r="H52" s="202"/>
      <c r="I52" s="54" t="s">
        <v>130</v>
      </c>
    </row>
    <row r="53" spans="1:9" ht="14.25" x14ac:dyDescent="0.15">
      <c r="A53" s="43">
        <v>2</v>
      </c>
      <c r="B53" s="202" t="s">
        <v>171</v>
      </c>
      <c r="C53" s="202"/>
      <c r="D53" s="202"/>
      <c r="E53" s="202"/>
      <c r="F53" s="202"/>
      <c r="G53" s="202"/>
      <c r="H53" s="202"/>
      <c r="I53" s="55" t="s">
        <v>130</v>
      </c>
    </row>
    <row r="54" spans="1:9" ht="14.25" x14ac:dyDescent="0.15">
      <c r="A54" s="43">
        <v>3</v>
      </c>
      <c r="B54" s="202" t="s">
        <v>172</v>
      </c>
      <c r="C54" s="202"/>
      <c r="D54" s="202"/>
      <c r="E54" s="202"/>
      <c r="F54" s="202"/>
      <c r="G54" s="202"/>
      <c r="H54" s="202"/>
      <c r="I54" s="55" t="s">
        <v>130</v>
      </c>
    </row>
    <row r="55" spans="1:9" ht="14.25" x14ac:dyDescent="0.15">
      <c r="A55" s="43">
        <v>4</v>
      </c>
      <c r="B55" s="202" t="s">
        <v>173</v>
      </c>
      <c r="C55" s="202"/>
      <c r="D55" s="202"/>
      <c r="E55" s="202"/>
      <c r="F55" s="202"/>
      <c r="G55" s="202"/>
      <c r="H55" s="202"/>
      <c r="I55" s="55" t="s">
        <v>130</v>
      </c>
    </row>
    <row r="56" spans="1:9" ht="14.25" x14ac:dyDescent="0.15">
      <c r="A56" s="43">
        <v>5</v>
      </c>
      <c r="B56" s="202" t="s">
        <v>174</v>
      </c>
      <c r="C56" s="202"/>
      <c r="D56" s="202"/>
      <c r="E56" s="202"/>
      <c r="F56" s="202"/>
      <c r="G56" s="202"/>
      <c r="H56" s="202"/>
      <c r="I56" s="55" t="s">
        <v>130</v>
      </c>
    </row>
    <row r="57" spans="1:9" ht="14.25" x14ac:dyDescent="0.15">
      <c r="A57" s="43">
        <v>6</v>
      </c>
      <c r="B57" s="202" t="s">
        <v>175</v>
      </c>
      <c r="C57" s="202"/>
      <c r="D57" s="202"/>
      <c r="E57" s="202"/>
      <c r="F57" s="202"/>
      <c r="G57" s="202"/>
      <c r="H57" s="202"/>
      <c r="I57" s="56"/>
    </row>
    <row r="58" spans="1:9" ht="14.25" x14ac:dyDescent="0.15">
      <c r="A58" s="43" t="s">
        <v>176</v>
      </c>
      <c r="B58" s="202" t="s">
        <v>177</v>
      </c>
      <c r="C58" s="202"/>
      <c r="D58" s="202"/>
      <c r="E58" s="202"/>
      <c r="F58" s="202"/>
      <c r="G58" s="202"/>
      <c r="H58" s="202"/>
      <c r="I58" s="54" t="s">
        <v>130</v>
      </c>
    </row>
    <row r="59" spans="1:9" ht="14.25" x14ac:dyDescent="0.15">
      <c r="A59" s="43" t="s">
        <v>178</v>
      </c>
      <c r="B59" s="202" t="s">
        <v>179</v>
      </c>
      <c r="C59" s="202"/>
      <c r="D59" s="202"/>
      <c r="E59" s="202"/>
      <c r="F59" s="202"/>
      <c r="G59" s="202"/>
      <c r="H59" s="202"/>
      <c r="I59" s="54" t="s">
        <v>130</v>
      </c>
    </row>
    <row r="60" spans="1:9" ht="14.25" x14ac:dyDescent="0.15">
      <c r="A60" s="43" t="s">
        <v>180</v>
      </c>
      <c r="B60" s="202" t="s">
        <v>181</v>
      </c>
      <c r="C60" s="202"/>
      <c r="D60" s="202"/>
      <c r="E60" s="202"/>
      <c r="F60" s="202"/>
      <c r="G60" s="202"/>
      <c r="H60" s="202"/>
      <c r="I60" s="54" t="s">
        <v>130</v>
      </c>
    </row>
    <row r="61" spans="1:9" ht="14.25" x14ac:dyDescent="0.15">
      <c r="A61" s="43" t="s">
        <v>182</v>
      </c>
      <c r="B61" s="202" t="s">
        <v>183</v>
      </c>
      <c r="C61" s="202"/>
      <c r="D61" s="202"/>
      <c r="E61" s="202"/>
      <c r="F61" s="202"/>
      <c r="G61" s="202"/>
      <c r="H61" s="202"/>
      <c r="I61" s="54" t="s">
        <v>130</v>
      </c>
    </row>
    <row r="62" spans="1:9" ht="14.25" x14ac:dyDescent="0.15">
      <c r="A62" s="43" t="s">
        <v>184</v>
      </c>
      <c r="B62" s="202" t="s">
        <v>185</v>
      </c>
      <c r="C62" s="202"/>
      <c r="D62" s="202"/>
      <c r="E62" s="202"/>
      <c r="F62" s="202"/>
      <c r="G62" s="202"/>
      <c r="H62" s="202"/>
      <c r="I62" s="54" t="s">
        <v>130</v>
      </c>
    </row>
    <row r="63" spans="1:9" ht="14.25" x14ac:dyDescent="0.15">
      <c r="A63" s="43" t="s">
        <v>186</v>
      </c>
      <c r="B63" s="202" t="s">
        <v>187</v>
      </c>
      <c r="C63" s="202"/>
      <c r="D63" s="202"/>
      <c r="E63" s="202"/>
      <c r="F63" s="202"/>
      <c r="G63" s="202"/>
      <c r="H63" s="202"/>
      <c r="I63" s="54" t="s">
        <v>130</v>
      </c>
    </row>
    <row r="64" spans="1:9" ht="14.25" x14ac:dyDescent="0.15">
      <c r="A64" s="43" t="s">
        <v>188</v>
      </c>
      <c r="B64" s="202" t="s">
        <v>189</v>
      </c>
      <c r="C64" s="202"/>
      <c r="D64" s="202"/>
      <c r="E64" s="202"/>
      <c r="F64" s="202"/>
      <c r="G64" s="202"/>
      <c r="H64" s="202"/>
      <c r="I64" s="54" t="s">
        <v>130</v>
      </c>
    </row>
    <row r="65" spans="1:9" ht="14.25" x14ac:dyDescent="0.15">
      <c r="A65" s="43" t="s">
        <v>190</v>
      </c>
      <c r="B65" s="202" t="s">
        <v>191</v>
      </c>
      <c r="C65" s="202"/>
      <c r="D65" s="202"/>
      <c r="E65" s="202"/>
      <c r="F65" s="202"/>
      <c r="G65" s="202"/>
      <c r="H65" s="202"/>
      <c r="I65" s="54" t="s">
        <v>130</v>
      </c>
    </row>
    <row r="66" spans="1:9" ht="14.25" x14ac:dyDescent="0.15">
      <c r="A66" s="43" t="s">
        <v>192</v>
      </c>
      <c r="B66" s="202" t="s">
        <v>193</v>
      </c>
      <c r="C66" s="202"/>
      <c r="D66" s="202"/>
      <c r="E66" s="202"/>
      <c r="F66" s="202"/>
      <c r="G66" s="202"/>
      <c r="H66" s="202"/>
      <c r="I66" s="54" t="s">
        <v>130</v>
      </c>
    </row>
    <row r="67" spans="1:9" ht="14.25" x14ac:dyDescent="0.15">
      <c r="A67" s="43" t="s">
        <v>194</v>
      </c>
      <c r="B67" s="202" t="s">
        <v>195</v>
      </c>
      <c r="C67" s="202"/>
      <c r="D67" s="202"/>
      <c r="E67" s="202"/>
      <c r="F67" s="202"/>
      <c r="G67" s="202"/>
      <c r="H67" s="202"/>
      <c r="I67" s="54" t="s">
        <v>130</v>
      </c>
    </row>
    <row r="68" spans="1:9" ht="14.25" x14ac:dyDescent="0.15">
      <c r="A68" s="43" t="s">
        <v>196</v>
      </c>
      <c r="B68" s="202" t="s">
        <v>197</v>
      </c>
      <c r="C68" s="202"/>
      <c r="D68" s="202"/>
      <c r="E68" s="202"/>
      <c r="F68" s="202"/>
      <c r="G68" s="202"/>
      <c r="H68" s="202"/>
      <c r="I68" s="54" t="s">
        <v>130</v>
      </c>
    </row>
    <row r="69" spans="1:9" ht="14.25" x14ac:dyDescent="0.15">
      <c r="A69" s="43" t="s">
        <v>198</v>
      </c>
      <c r="B69" s="202" t="s">
        <v>199</v>
      </c>
      <c r="C69" s="202"/>
      <c r="D69" s="202"/>
      <c r="E69" s="202"/>
      <c r="F69" s="202"/>
      <c r="G69" s="202"/>
      <c r="H69" s="202"/>
      <c r="I69" s="54" t="s">
        <v>130</v>
      </c>
    </row>
    <row r="70" spans="1:9" ht="14.25" x14ac:dyDescent="0.15">
      <c r="A70" s="43" t="s">
        <v>200</v>
      </c>
      <c r="B70" s="202" t="s">
        <v>201</v>
      </c>
      <c r="C70" s="202"/>
      <c r="D70" s="202"/>
      <c r="E70" s="202"/>
      <c r="F70" s="202"/>
      <c r="G70" s="202"/>
      <c r="H70" s="202"/>
      <c r="I70" s="54" t="s">
        <v>130</v>
      </c>
    </row>
    <row r="71" spans="1:9" ht="14.25" x14ac:dyDescent="0.15">
      <c r="A71" s="43" t="s">
        <v>202</v>
      </c>
      <c r="B71" s="202" t="s">
        <v>203</v>
      </c>
      <c r="C71" s="202"/>
      <c r="D71" s="202"/>
      <c r="E71" s="202"/>
      <c r="F71" s="202"/>
      <c r="G71" s="202"/>
      <c r="H71" s="202"/>
      <c r="I71" s="54" t="s">
        <v>130</v>
      </c>
    </row>
    <row r="72" spans="1:9" ht="14.25" x14ac:dyDescent="0.15">
      <c r="A72" s="43" t="s">
        <v>204</v>
      </c>
      <c r="B72" s="202" t="s">
        <v>205</v>
      </c>
      <c r="C72" s="202"/>
      <c r="D72" s="202"/>
      <c r="E72" s="202"/>
      <c r="F72" s="202"/>
      <c r="G72" s="202"/>
      <c r="H72" s="202"/>
      <c r="I72" s="54" t="s">
        <v>130</v>
      </c>
    </row>
    <row r="73" spans="1:9" ht="14.25" x14ac:dyDescent="0.15">
      <c r="A73" s="57" t="s">
        <v>206</v>
      </c>
      <c r="B73" s="203" t="s">
        <v>207</v>
      </c>
      <c r="C73" s="203"/>
      <c r="D73" s="203"/>
      <c r="E73" s="203"/>
      <c r="F73" s="203"/>
      <c r="G73" s="203"/>
      <c r="H73" s="203"/>
      <c r="I73" s="70" t="s">
        <v>130</v>
      </c>
    </row>
    <row r="74" spans="1:9" ht="14.25" x14ac:dyDescent="0.15">
      <c r="A74" s="184" t="s">
        <v>208</v>
      </c>
      <c r="B74" s="185"/>
      <c r="C74" s="185"/>
      <c r="D74" s="185"/>
      <c r="E74" s="185"/>
      <c r="F74" s="185"/>
      <c r="G74" s="185"/>
      <c r="H74" s="185"/>
      <c r="I74" s="186"/>
    </row>
    <row r="75" spans="1:9" x14ac:dyDescent="0.15">
      <c r="A75" s="204" t="s">
        <v>209</v>
      </c>
      <c r="B75" s="205"/>
      <c r="C75" s="58"/>
      <c r="D75" s="58"/>
      <c r="E75" s="58"/>
      <c r="F75" s="58"/>
      <c r="G75" s="58"/>
      <c r="H75" s="58"/>
      <c r="I75" s="71"/>
    </row>
    <row r="76" spans="1:9" ht="16.5" x14ac:dyDescent="0.15">
      <c r="A76" s="59" t="s">
        <v>210</v>
      </c>
      <c r="B76" s="60" t="s">
        <v>211</v>
      </c>
      <c r="C76" s="61"/>
      <c r="D76" s="61"/>
      <c r="E76" s="62" t="s">
        <v>212</v>
      </c>
      <c r="F76" s="60"/>
      <c r="G76" s="60"/>
      <c r="H76" s="60"/>
      <c r="I76" s="72"/>
    </row>
    <row r="77" spans="1:9" ht="16.5" x14ac:dyDescent="0.15">
      <c r="A77" s="206" t="s">
        <v>213</v>
      </c>
      <c r="B77" s="207"/>
      <c r="C77" s="207"/>
      <c r="D77" s="207"/>
      <c r="E77" s="207"/>
      <c r="F77" s="207"/>
      <c r="G77" s="62" t="s">
        <v>212</v>
      </c>
      <c r="H77" s="208" t="s">
        <v>214</v>
      </c>
      <c r="I77" s="209"/>
    </row>
    <row r="78" spans="1:9" ht="16.5" x14ac:dyDescent="0.15">
      <c r="A78" s="59" t="s">
        <v>215</v>
      </c>
      <c r="B78" s="63"/>
      <c r="C78" s="60" t="s">
        <v>216</v>
      </c>
      <c r="D78" s="192"/>
      <c r="E78" s="192"/>
      <c r="F78" s="192"/>
      <c r="G78" s="192"/>
      <c r="H78" s="60"/>
      <c r="I78" s="72"/>
    </row>
    <row r="79" spans="1:9" x14ac:dyDescent="0.15">
      <c r="A79" s="193" t="s">
        <v>217</v>
      </c>
      <c r="B79" s="194"/>
      <c r="C79" s="194"/>
      <c r="D79" s="194"/>
      <c r="E79" s="194"/>
      <c r="F79" s="194"/>
      <c r="G79" s="194"/>
      <c r="H79" s="194"/>
      <c r="I79" s="195"/>
    </row>
    <row r="80" spans="1:9" ht="14.25" x14ac:dyDescent="0.15">
      <c r="A80" s="64">
        <v>1</v>
      </c>
      <c r="B80" s="187" t="s">
        <v>218</v>
      </c>
      <c r="C80" s="187"/>
      <c r="D80" s="187"/>
      <c r="E80" s="187"/>
      <c r="F80" s="187"/>
      <c r="G80" s="187"/>
      <c r="H80" s="187"/>
      <c r="I80" s="188"/>
    </row>
    <row r="81" spans="1:9" ht="14.25" x14ac:dyDescent="0.15">
      <c r="A81" s="64">
        <v>2</v>
      </c>
      <c r="B81" s="187" t="s">
        <v>219</v>
      </c>
      <c r="C81" s="187"/>
      <c r="D81" s="187"/>
      <c r="E81" s="187"/>
      <c r="F81" s="187"/>
      <c r="G81" s="187"/>
      <c r="H81" s="187"/>
      <c r="I81" s="188"/>
    </row>
    <row r="82" spans="1:9" ht="14.25" x14ac:dyDescent="0.15">
      <c r="A82" s="64">
        <v>3</v>
      </c>
      <c r="B82" s="187" t="s">
        <v>220</v>
      </c>
      <c r="C82" s="187"/>
      <c r="D82" s="187"/>
      <c r="E82" s="187"/>
      <c r="F82" s="187"/>
      <c r="G82" s="187"/>
      <c r="H82" s="187"/>
      <c r="I82" s="188"/>
    </row>
    <row r="83" spans="1:9" ht="14.25" x14ac:dyDescent="0.15">
      <c r="A83" s="64">
        <v>4</v>
      </c>
      <c r="B83" s="187" t="s">
        <v>221</v>
      </c>
      <c r="C83" s="187"/>
      <c r="D83" s="187"/>
      <c r="E83" s="187"/>
      <c r="F83" s="187"/>
      <c r="G83" s="187"/>
      <c r="H83" s="187"/>
      <c r="I83" s="188"/>
    </row>
    <row r="84" spans="1:9" ht="16.5" x14ac:dyDescent="0.15">
      <c r="A84" s="59" t="s">
        <v>222</v>
      </c>
      <c r="B84" s="196" t="s">
        <v>223</v>
      </c>
      <c r="C84" s="196"/>
      <c r="D84" s="196"/>
      <c r="E84" s="65" t="s">
        <v>130</v>
      </c>
      <c r="F84" s="66"/>
      <c r="G84" s="66"/>
      <c r="H84" s="66"/>
      <c r="I84" s="73"/>
    </row>
    <row r="85" spans="1:9" ht="16.5" x14ac:dyDescent="0.15">
      <c r="A85" s="59" t="s">
        <v>224</v>
      </c>
      <c r="B85" s="197"/>
      <c r="C85" s="197"/>
      <c r="D85" s="197"/>
      <c r="E85" s="197"/>
      <c r="F85" s="197"/>
      <c r="G85" s="197"/>
      <c r="H85" s="197"/>
      <c r="I85" s="198"/>
    </row>
    <row r="86" spans="1:9" x14ac:dyDescent="0.15">
      <c r="A86" s="199" t="s">
        <v>225</v>
      </c>
      <c r="B86" s="200"/>
      <c r="C86" s="200"/>
      <c r="D86" s="200"/>
      <c r="E86" s="200"/>
      <c r="F86" s="200"/>
      <c r="G86" s="200"/>
      <c r="H86" s="200"/>
      <c r="I86" s="201"/>
    </row>
    <row r="87" spans="1:9" x14ac:dyDescent="0.15">
      <c r="A87" s="67"/>
      <c r="B87" s="67"/>
      <c r="C87" s="67"/>
      <c r="D87" s="67"/>
      <c r="E87" s="67"/>
      <c r="F87" s="67"/>
      <c r="G87" s="67"/>
      <c r="H87" s="67"/>
      <c r="I87" s="67"/>
    </row>
    <row r="88" spans="1:9" ht="14.25" x14ac:dyDescent="0.15">
      <c r="A88" s="184" t="s">
        <v>226</v>
      </c>
      <c r="B88" s="185"/>
      <c r="C88" s="185"/>
      <c r="D88" s="185"/>
      <c r="E88" s="185"/>
      <c r="F88" s="185"/>
      <c r="G88" s="185"/>
      <c r="H88" s="185"/>
      <c r="I88" s="186"/>
    </row>
    <row r="89" spans="1:9" ht="14.25" x14ac:dyDescent="0.15">
      <c r="A89" s="64">
        <v>1</v>
      </c>
      <c r="B89" s="187" t="s">
        <v>227</v>
      </c>
      <c r="C89" s="187"/>
      <c r="D89" s="187"/>
      <c r="E89" s="187"/>
      <c r="F89" s="187"/>
      <c r="G89" s="187"/>
      <c r="H89" s="187"/>
      <c r="I89" s="188"/>
    </row>
    <row r="90" spans="1:9" ht="14.25" x14ac:dyDescent="0.15">
      <c r="A90" s="64">
        <v>2</v>
      </c>
      <c r="B90" s="187" t="s">
        <v>228</v>
      </c>
      <c r="C90" s="187"/>
      <c r="D90" s="187"/>
      <c r="E90" s="187"/>
      <c r="F90" s="187"/>
      <c r="G90" s="187"/>
      <c r="H90" s="187"/>
      <c r="I90" s="188"/>
    </row>
    <row r="91" spans="1:9" ht="14.25" x14ac:dyDescent="0.15">
      <c r="A91" s="64">
        <v>3</v>
      </c>
      <c r="B91" s="187" t="s">
        <v>229</v>
      </c>
      <c r="C91" s="187"/>
      <c r="D91" s="187"/>
      <c r="E91" s="187"/>
      <c r="F91" s="187"/>
      <c r="G91" s="187"/>
      <c r="H91" s="187"/>
      <c r="I91" s="188"/>
    </row>
    <row r="92" spans="1:9" ht="14.25" x14ac:dyDescent="0.15">
      <c r="A92" s="64">
        <v>4</v>
      </c>
      <c r="B92" s="187" t="s">
        <v>230</v>
      </c>
      <c r="C92" s="187"/>
      <c r="D92" s="187"/>
      <c r="E92" s="187"/>
      <c r="F92" s="187"/>
      <c r="G92" s="187"/>
      <c r="H92" s="187"/>
      <c r="I92" s="188"/>
    </row>
    <row r="93" spans="1:9" ht="14.25" x14ac:dyDescent="0.15">
      <c r="A93" s="64">
        <v>5</v>
      </c>
      <c r="B93" s="187" t="s">
        <v>231</v>
      </c>
      <c r="C93" s="187"/>
      <c r="D93" s="187"/>
      <c r="E93" s="187"/>
      <c r="F93" s="187"/>
      <c r="G93" s="187"/>
      <c r="H93" s="187"/>
      <c r="I93" s="188"/>
    </row>
    <row r="94" spans="1:9" ht="14.25" x14ac:dyDescent="0.15">
      <c r="A94" s="64">
        <v>6</v>
      </c>
      <c r="B94" s="187" t="s">
        <v>232</v>
      </c>
      <c r="C94" s="187"/>
      <c r="D94" s="187"/>
      <c r="E94" s="187"/>
      <c r="F94" s="187"/>
      <c r="G94" s="187"/>
      <c r="H94" s="187"/>
      <c r="I94" s="188"/>
    </row>
    <row r="95" spans="1:9" ht="14.25" x14ac:dyDescent="0.15">
      <c r="A95" s="64">
        <v>7</v>
      </c>
      <c r="B95" s="183" t="s">
        <v>233</v>
      </c>
      <c r="C95" s="183"/>
      <c r="D95" s="183"/>
      <c r="E95" s="183"/>
      <c r="F95" s="183"/>
      <c r="G95" s="183"/>
      <c r="H95" s="183"/>
      <c r="I95" s="189"/>
    </row>
    <row r="96" spans="1:9" ht="14.25" x14ac:dyDescent="0.15">
      <c r="A96" s="68">
        <v>8</v>
      </c>
      <c r="B96" s="190" t="s">
        <v>234</v>
      </c>
      <c r="C96" s="190"/>
      <c r="D96" s="190"/>
      <c r="E96" s="190"/>
      <c r="F96" s="190"/>
      <c r="G96" s="190"/>
      <c r="H96" s="190"/>
      <c r="I96" s="191"/>
    </row>
    <row r="97" spans="1:9" ht="14.25" x14ac:dyDescent="0.15">
      <c r="A97" s="69"/>
      <c r="B97" s="183" t="s">
        <v>235</v>
      </c>
      <c r="C97" s="183"/>
      <c r="D97" s="183"/>
      <c r="E97" s="183"/>
      <c r="F97" s="182" t="s">
        <v>236</v>
      </c>
      <c r="G97" s="182" t="s">
        <v>237</v>
      </c>
      <c r="H97" s="182"/>
      <c r="I97" s="182"/>
    </row>
    <row r="98" spans="1:9" ht="14.25" x14ac:dyDescent="0.15">
      <c r="A98" s="69"/>
      <c r="B98" s="183"/>
      <c r="C98" s="183"/>
      <c r="D98" s="183"/>
      <c r="E98" s="183"/>
      <c r="F98" s="182"/>
      <c r="G98" s="182"/>
      <c r="H98" s="182"/>
      <c r="I98" s="182"/>
    </row>
    <row r="99" spans="1:9" ht="14.25" x14ac:dyDescent="0.15">
      <c r="A99" s="69"/>
      <c r="B99" s="183"/>
      <c r="C99" s="183"/>
      <c r="D99" s="183"/>
      <c r="E99" s="183"/>
      <c r="F99" s="182"/>
      <c r="G99" s="182"/>
      <c r="H99" s="182"/>
      <c r="I99" s="182"/>
    </row>
  </sheetData>
  <sheetProtection selectLockedCells="1"/>
  <mergeCells count="102">
    <mergeCell ref="A1:I1"/>
    <mergeCell ref="A2:I2"/>
    <mergeCell ref="B3:I3"/>
    <mergeCell ref="B4:I4"/>
    <mergeCell ref="B5:I5"/>
    <mergeCell ref="B6:I6"/>
    <mergeCell ref="B7:I7"/>
    <mergeCell ref="B8:I8"/>
    <mergeCell ref="A10:I10"/>
    <mergeCell ref="A11:I11"/>
    <mergeCell ref="F12:G12"/>
    <mergeCell ref="B13:E13"/>
    <mergeCell ref="G13:I13"/>
    <mergeCell ref="A14:B14"/>
    <mergeCell ref="C14:I14"/>
    <mergeCell ref="A16:I16"/>
    <mergeCell ref="A17:B17"/>
    <mergeCell ref="H18:I18"/>
    <mergeCell ref="F19:G19"/>
    <mergeCell ref="B20:G20"/>
    <mergeCell ref="H21:I21"/>
    <mergeCell ref="A22:I22"/>
    <mergeCell ref="A23:B23"/>
    <mergeCell ref="H24:I24"/>
    <mergeCell ref="F25:G25"/>
    <mergeCell ref="B26:G26"/>
    <mergeCell ref="H27:I27"/>
    <mergeCell ref="A28:I28"/>
    <mergeCell ref="A29:B29"/>
    <mergeCell ref="H30:I30"/>
    <mergeCell ref="F31:G31"/>
    <mergeCell ref="B32:G32"/>
    <mergeCell ref="H33:I33"/>
    <mergeCell ref="A34:I34"/>
    <mergeCell ref="A35:B35"/>
    <mergeCell ref="H36:I36"/>
    <mergeCell ref="F37:G37"/>
    <mergeCell ref="B38:G38"/>
    <mergeCell ref="H39:I39"/>
    <mergeCell ref="A41:I41"/>
    <mergeCell ref="A42:I42"/>
    <mergeCell ref="A43:B43"/>
    <mergeCell ref="C43:D43"/>
    <mergeCell ref="E43:F43"/>
    <mergeCell ref="G43:H43"/>
    <mergeCell ref="A44:C44"/>
    <mergeCell ref="D44:E44"/>
    <mergeCell ref="A45:I45"/>
    <mergeCell ref="A46:I46"/>
    <mergeCell ref="A47:I47"/>
    <mergeCell ref="A48:B48"/>
    <mergeCell ref="C48:D48"/>
    <mergeCell ref="A49:I49"/>
    <mergeCell ref="A50:I50"/>
    <mergeCell ref="A51:I51"/>
    <mergeCell ref="B52:H52"/>
    <mergeCell ref="B53:H53"/>
    <mergeCell ref="B54:H54"/>
    <mergeCell ref="B55:H55"/>
    <mergeCell ref="B56:H56"/>
    <mergeCell ref="B57:H57"/>
    <mergeCell ref="B58:H58"/>
    <mergeCell ref="B59:H59"/>
    <mergeCell ref="B60:H60"/>
    <mergeCell ref="B61:H61"/>
    <mergeCell ref="B62:H62"/>
    <mergeCell ref="B63:H63"/>
    <mergeCell ref="B64:H64"/>
    <mergeCell ref="B65:H65"/>
    <mergeCell ref="B66:H66"/>
    <mergeCell ref="B67:H67"/>
    <mergeCell ref="B68:H68"/>
    <mergeCell ref="B69:H69"/>
    <mergeCell ref="B70:H70"/>
    <mergeCell ref="B71:H71"/>
    <mergeCell ref="B72:H72"/>
    <mergeCell ref="B73:H73"/>
    <mergeCell ref="A74:I74"/>
    <mergeCell ref="A75:B75"/>
    <mergeCell ref="A77:F77"/>
    <mergeCell ref="H77:I77"/>
    <mergeCell ref="D78:G78"/>
    <mergeCell ref="A79:I79"/>
    <mergeCell ref="B80:I80"/>
    <mergeCell ref="B81:I81"/>
    <mergeCell ref="B82:I82"/>
    <mergeCell ref="B83:I83"/>
    <mergeCell ref="B84:D84"/>
    <mergeCell ref="B85:I85"/>
    <mergeCell ref="A86:I86"/>
    <mergeCell ref="F97:F99"/>
    <mergeCell ref="B97:E99"/>
    <mergeCell ref="G97:I99"/>
    <mergeCell ref="A88:I88"/>
    <mergeCell ref="B89:I89"/>
    <mergeCell ref="B90:I90"/>
    <mergeCell ref="B91:I91"/>
    <mergeCell ref="B92:I92"/>
    <mergeCell ref="B93:I93"/>
    <mergeCell ref="B94:I94"/>
    <mergeCell ref="B95:I95"/>
    <mergeCell ref="B96:I96"/>
  </mergeCells>
  <phoneticPr fontId="29" type="noConversion"/>
  <dataValidations count="10">
    <dataValidation type="list" allowBlank="1" showInputMessage="1" showErrorMessage="1" sqref="D12 D25 D31 D37">
      <formula1>"身份证,护照,其他"</formula1>
    </dataValidation>
    <dataValidation type="list" allowBlank="1" showInputMessage="1" showErrorMessage="1" sqref="H77">
      <formula1>"工商银行ICBC,建设银行CCB,中国银行BOC,招商银行CMB,上海银行BOS,民生银行CMBC,中信银行CNCB,光大银行CEB,平安银行PING AN BANK,邮储银行PSBC,兴业银行CIB,宁波银行BANK OF NINGBO"</formula1>
    </dataValidation>
    <dataValidation type="list" allowBlank="1" showInputMessage="1" showErrorMessage="1" sqref="G43:H43">
      <formula1>福利表</formula1>
    </dataValidation>
    <dataValidation type="list" allowBlank="1" showInputMessage="1" showErrorMessage="1" sqref="C17">
      <formula1>"本人,配偶,父亲,母亲"</formula1>
    </dataValidation>
    <dataValidation type="list" showInputMessage="1" showErrorMessage="1" sqref="C23">
      <formula1>"配偶,子女"</formula1>
    </dataValidation>
    <dataValidation type="list" allowBlank="1" showInputMessage="1" showErrorMessage="1" sqref="I17 I23 I29 I35 E76 G77 E84 I52:I56 I58:I73">
      <formula1>"是,否"</formula1>
    </dataValidation>
    <dataValidation type="list" allowBlank="1" showInputMessage="1" showErrorMessage="1" sqref="I19 I25 I31 I37">
      <formula1>"单身,已婚,有子女"</formula1>
    </dataValidation>
    <dataValidation type="list" allowBlank="1" showInputMessage="1" showErrorMessage="1" sqref="I43">
      <formula1>INDIRECT($G$43)</formula1>
    </dataValidation>
    <dataValidation type="list" allowBlank="1" showInputMessage="1" showErrorMessage="1" sqref="C29 C35">
      <formula1>"配偶,子女"</formula1>
    </dataValidation>
    <dataValidation type="list" allowBlank="1" showInputMessage="1" showErrorMessage="1" sqref="C48:C49">
      <formula1>"仲裁，仲裁机构：,有管辖权的人民法院"</formula1>
    </dataValidation>
  </dataValidations>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4</vt:i4>
      </vt:variant>
    </vt:vector>
  </HeadingPairs>
  <TitlesOfParts>
    <vt:vector size="9" baseType="lpstr">
      <vt:lpstr>保障说明费率演算</vt:lpstr>
      <vt:lpstr>费率</vt:lpstr>
      <vt:lpstr>Sheet4</vt:lpstr>
      <vt:lpstr>Sheet1</vt:lpstr>
      <vt:lpstr>标准体电子投保单（打印）</vt:lpstr>
      <vt:lpstr>标准福利表计划二</vt:lpstr>
      <vt:lpstr>标准福利表计划三</vt:lpstr>
      <vt:lpstr>标准福利表计划一</vt:lpstr>
      <vt:lpstr>福利表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damins</dc:creator>
  <cp:lastModifiedBy>Joey</cp:lastModifiedBy>
  <cp:lastPrinted>2016-07-14T09:58:28Z</cp:lastPrinted>
  <dcterms:created xsi:type="dcterms:W3CDTF">2016-06-16T03:12:00Z</dcterms:created>
  <dcterms:modified xsi:type="dcterms:W3CDTF">2016-08-09T07:03:03Z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